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Heroltice - ČOV\"/>
    </mc:Choice>
  </mc:AlternateContent>
  <bookViews>
    <workbookView xWindow="0" yWindow="0" windowWidth="0" windowHeight="0"/>
  </bookViews>
  <sheets>
    <sheet name="Rekapitulace stavby" sheetId="1" r:id="rId1"/>
    <sheet name="12 - Lokalita Heroltice -...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'12 - Lokalita Heroltice -...'!$C$86:$K$204</definedName>
    <definedName name="_xlnm.Print_Area" localSheetId="1">'12 - Lokalita Heroltice -...'!$C$4:$J$39,'12 - Lokalita Heroltice -...'!$C$45:$J$68,'12 - Lokalita Heroltice -...'!$C$74:$J$204</definedName>
    <definedName name="_xlnm.Print_Titles" localSheetId="1">'12 - Lokalita Heroltice -...'!$86:$86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T192"/>
  <c r="R193"/>
  <c r="R192"/>
  <c r="P193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1" r="L50"/>
  <c r="AM50"/>
  <c r="AM49"/>
  <c r="L49"/>
  <c r="AM47"/>
  <c r="L47"/>
  <c r="L45"/>
  <c r="L44"/>
  <c i="2" r="BK129"/>
  <c i="1" r="AS54"/>
  <c i="2" r="BK171"/>
  <c r="J161"/>
  <c r="J135"/>
  <c r="BK131"/>
  <c r="J90"/>
  <c r="J190"/>
  <c r="BK107"/>
  <c r="BK95"/>
  <c r="J193"/>
  <c r="BK127"/>
  <c r="J188"/>
  <c r="BK176"/>
  <c r="BK116"/>
  <c r="J183"/>
  <c r="J114"/>
  <c i="3" r="J103"/>
  <c i="2" r="J131"/>
  <c r="J203"/>
  <c i="3" r="BK114"/>
  <c i="2" r="BK156"/>
  <c i="3" r="J94"/>
  <c i="2" r="J176"/>
  <c i="3" r="J107"/>
  <c i="2" r="BK148"/>
  <c i="3" r="J88"/>
  <c i="2" r="J137"/>
  <c r="J154"/>
  <c r="J197"/>
  <c r="J123"/>
  <c r="BK154"/>
  <c r="BK151"/>
  <c r="J157"/>
  <c r="BK188"/>
  <c r="BK165"/>
  <c i="3" r="J118"/>
  <c i="2" r="BK143"/>
  <c r="BK137"/>
  <c i="3" r="BK118"/>
  <c i="2" r="J110"/>
  <c r="BK173"/>
  <c r="J173"/>
  <c i="3" r="BK124"/>
  <c i="2" r="J171"/>
  <c r="BK141"/>
  <c r="J129"/>
  <c i="3" r="J114"/>
  <c i="2" r="BK90"/>
  <c r="J107"/>
  <c r="J141"/>
  <c r="J92"/>
  <c r="J125"/>
  <c i="3" r="BK97"/>
  <c i="2" r="J181"/>
  <c i="3" r="BK101"/>
  <c i="2" r="BK114"/>
  <c r="BK123"/>
  <c r="J139"/>
  <c r="BK183"/>
  <c r="BK169"/>
  <c r="J143"/>
  <c r="J169"/>
  <c r="BK167"/>
  <c i="3" r="BK107"/>
  <c i="2" r="J163"/>
  <c i="3" r="BK122"/>
  <c i="2" r="BK181"/>
  <c r="BK193"/>
  <c r="BK190"/>
  <c r="BK139"/>
  <c i="3" r="BK111"/>
  <c i="2" r="BK157"/>
  <c i="3" r="BK103"/>
  <c i="2" r="J98"/>
  <c i="3" r="J101"/>
  <c i="2" r="J127"/>
  <c i="3" r="J91"/>
  <c i="2" r="BK200"/>
  <c i="3" r="BK99"/>
  <c i="2" r="J145"/>
  <c i="3" r="J97"/>
  <c i="2" r="BK163"/>
  <c r="BK145"/>
  <c r="J199"/>
  <c r="BK203"/>
  <c r="BK135"/>
  <c r="J156"/>
  <c r="BK110"/>
  <c i="3" r="BK94"/>
  <c i="2" r="BK161"/>
  <c i="3" r="J124"/>
  <c i="2" r="J102"/>
  <c i="3" r="J99"/>
  <c i="2" r="J167"/>
  <c r="BK102"/>
  <c r="J151"/>
  <c r="BK197"/>
  <c i="3" r="J122"/>
  <c i="2" r="J116"/>
  <c r="BK199"/>
  <c r="J148"/>
  <c i="3" r="BK88"/>
  <c i="2" r="BK125"/>
  <c r="BK98"/>
  <c r="J165"/>
  <c r="BK92"/>
  <c r="J200"/>
  <c i="3" r="J111"/>
  <c i="2" r="J95"/>
  <c i="3" r="BK91"/>
  <c i="2" l="1" r="P134"/>
  <c r="T180"/>
  <c r="R196"/>
  <c r="R195"/>
  <c r="R89"/>
  <c r="P153"/>
  <c r="T196"/>
  <c r="T195"/>
  <c r="T89"/>
  <c r="R153"/>
  <c i="3" r="T110"/>
  <c i="2" r="BK134"/>
  <c r="J134"/>
  <c r="J62"/>
  <c r="T153"/>
  <c i="3" r="P87"/>
  <c r="P110"/>
  <c r="R87"/>
  <c r="R110"/>
  <c r="BK121"/>
  <c r="J121"/>
  <c r="J65"/>
  <c i="2" r="BK89"/>
  <c r="J89"/>
  <c r="J61"/>
  <c r="T134"/>
  <c r="P180"/>
  <c r="BK196"/>
  <c r="BK195"/>
  <c r="J195"/>
  <c r="J66"/>
  <c i="3" r="BK87"/>
  <c r="P121"/>
  <c i="2" r="P89"/>
  <c r="P88"/>
  <c r="BK153"/>
  <c r="J153"/>
  <c r="J63"/>
  <c r="BK180"/>
  <c r="J180"/>
  <c r="J64"/>
  <c i="3" r="T87"/>
  <c r="R121"/>
  <c i="2" r="R134"/>
  <c r="R180"/>
  <c r="P196"/>
  <c r="P195"/>
  <c i="3" r="BK110"/>
  <c r="J110"/>
  <c r="J63"/>
  <c r="T121"/>
  <c i="2" r="BK192"/>
  <c r="J192"/>
  <c r="J65"/>
  <c i="3" r="BK117"/>
  <c r="J117"/>
  <c r="J64"/>
  <c r="BK106"/>
  <c r="J106"/>
  <c r="J62"/>
  <c i="2" r="J196"/>
  <c r="J67"/>
  <c i="3" r="E48"/>
  <c r="BE91"/>
  <c r="BE94"/>
  <c r="BE97"/>
  <c i="2" r="BK88"/>
  <c r="J88"/>
  <c r="J60"/>
  <c i="3" r="F55"/>
  <c r="BE124"/>
  <c r="J79"/>
  <c r="BE88"/>
  <c r="BE101"/>
  <c r="BE103"/>
  <c r="BE122"/>
  <c r="BE111"/>
  <c r="BE114"/>
  <c r="BE118"/>
  <c r="BE99"/>
  <c r="BE107"/>
  <c i="2" r="BE90"/>
  <c r="BE131"/>
  <c r="BE139"/>
  <c r="BE156"/>
  <c r="BE171"/>
  <c r="BE176"/>
  <c r="BE190"/>
  <c r="F55"/>
  <c r="J81"/>
  <c r="BE98"/>
  <c r="BE110"/>
  <c r="BE116"/>
  <c r="BE129"/>
  <c r="BE141"/>
  <c r="BE157"/>
  <c r="BE173"/>
  <c r="BE181"/>
  <c r="BE193"/>
  <c r="BE200"/>
  <c r="E48"/>
  <c r="BE107"/>
  <c r="BE127"/>
  <c r="BE148"/>
  <c r="BE151"/>
  <c r="BE154"/>
  <c r="BE92"/>
  <c r="BE95"/>
  <c r="BE102"/>
  <c r="BE114"/>
  <c r="BE123"/>
  <c r="BE135"/>
  <c r="BE143"/>
  <c r="BE145"/>
  <c r="BE163"/>
  <c r="BE183"/>
  <c r="BE188"/>
  <c r="BE161"/>
  <c r="BE169"/>
  <c r="BE199"/>
  <c r="BE203"/>
  <c r="BE125"/>
  <c r="BE137"/>
  <c r="BE165"/>
  <c r="BE167"/>
  <c r="BE197"/>
  <c r="F36"/>
  <c i="1" r="BC55"/>
  <c i="3" r="F36"/>
  <c i="1" r="BC56"/>
  <c i="2" r="F35"/>
  <c i="1" r="BB55"/>
  <c i="3" r="F34"/>
  <c i="1" r="BA56"/>
  <c i="2" r="J34"/>
  <c i="1" r="AW55"/>
  <c i="3" r="F35"/>
  <c i="1" r="BB56"/>
  <c i="3" r="F37"/>
  <c i="1" r="BD56"/>
  <c i="3" r="J34"/>
  <c i="1" r="AW56"/>
  <c i="2" r="F34"/>
  <c i="1" r="BA55"/>
  <c i="2" r="F37"/>
  <c i="1" r="BD55"/>
  <c i="2" l="1" r="P87"/>
  <c i="1" r="AU55"/>
  <c i="3" r="R86"/>
  <c r="R85"/>
  <c r="BK86"/>
  <c r="BK85"/>
  <c r="J85"/>
  <c i="2" r="R88"/>
  <c r="R87"/>
  <c i="3" r="P86"/>
  <c r="P85"/>
  <c i="1" r="AU56"/>
  <c i="3" r="T86"/>
  <c r="T85"/>
  <c i="2" r="T88"/>
  <c r="T87"/>
  <c i="3" r="J87"/>
  <c r="J61"/>
  <c i="2" r="BK87"/>
  <c r="J87"/>
  <c r="J59"/>
  <c i="3" r="J30"/>
  <c i="1" r="AG56"/>
  <c i="2" r="F33"/>
  <c i="1" r="AZ55"/>
  <c i="2" r="J33"/>
  <c i="1" r="AV55"/>
  <c r="AT55"/>
  <c r="AU54"/>
  <c r="BA54"/>
  <c r="AW54"/>
  <c r="AK30"/>
  <c r="BB54"/>
  <c r="AX54"/>
  <c r="BD54"/>
  <c r="W33"/>
  <c r="BC54"/>
  <c r="AY54"/>
  <c i="3" r="J33"/>
  <c i="1" r="AV56"/>
  <c r="AT56"/>
  <c r="AN56"/>
  <c i="3" r="F33"/>
  <c i="1" r="AZ56"/>
  <c i="3" l="1" r="J59"/>
  <c r="J86"/>
  <c r="J60"/>
  <c r="J39"/>
  <c i="1" r="W32"/>
  <c r="W31"/>
  <c r="AZ54"/>
  <c r="W29"/>
  <c r="W30"/>
  <c i="2" r="J30"/>
  <c i="1" r="AG55"/>
  <c r="AG54"/>
  <c r="AK26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<sst xmlns="http://schemas.openxmlformats.org/spreadsheetml/2006/main">
  <si>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</si>
  <si>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</si>
  <si>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</si>
  <si>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</si>
  <si>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</si>
  <si>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</si>
  <si>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</si>
  <si>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</si>
  <si>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</si>
  <si>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</si>
  <si>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</si>
  <si>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</si>
  <si>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</si>
  <si>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</si>
  <si>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</si>
  <si>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</si>
  <si>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</si>
  <si>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</si>
  <si>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</si>
  <si>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</si>
  <si>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</si>
  <si>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</si>
  <si>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</si>
  <si>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</si>
  <si>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</si>
  <si>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</si>
  <si>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</si>
  <si>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</si>
  <si>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</si>
  <si>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</si>
  <si>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</si>
  <si>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</si>
  <si>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</si>
  <si>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</si>
  <si>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</si>
  <si>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</si>
  <si>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</si>
  <si>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</si>
  <si>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</si>
  <si>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</si>
  <si>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</si>
  <si>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</si>
  <si>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</si>
  <si>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</si>
  <si>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</si>
  <si>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</si>
  <si>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</si>
  <si>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</si>
  <si>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</si>
  <si>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</si>
  <si>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</si>
  <si>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</si>
  <si>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</si>
  <si>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</si>
  <si>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</si>
  <si>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</si>
  <si>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</si>
  <si>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</si>
  <si>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</si>
  <si>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</si>
  <si>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</si>
  <si>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</si>
  <si>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</si>
  <si>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</si>
  <si>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</si>
  <si>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</si>
  <si>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</si>
  <si>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</si>
  <si>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</si>
  <si>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</si>
  <si>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</si>
  <si>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</si>
  <si>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</si>
  <si>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</si>
  <si>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</si>
  <si>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</si>
  <si>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</si>
  <si>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</si>
  <si>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Lokalita Heroltice - ČOV</t>
  </si>
  <si>
    <t>ING</t>
  </si>
  <si>
    <t>1</t>
  </si>
  <si>
    <t>{793d98ea-cb01-4fbd-8521-d489db39b53b}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</si>
  <si>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</si>
  <si>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</si>
  <si>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</si>
  <si>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</si>
  <si>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</si>
  <si>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</si>
  <si>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12 - Lokalita Heroltice - ČOV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</si>
  <si>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</si>
  <si>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</si>
  <si>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</si>
  <si>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</si>
  <si>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</si>
  <si>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</si>
  <si>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</si>
  <si>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</si>
  <si>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</si>
  <si>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</si>
  <si>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</si>
  <si>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</si>
  <si>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</si>
  <si>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</si>
  <si>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</si>
  <si>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</si>
  <si>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</si>
  <si>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</si>
  <si>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</si>
  <si>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</si>
  <si>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</si>
  <si>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</si>
  <si>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</si>
  <si>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</si>
  <si>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</si>
  <si>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</si>
  <si>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</si>
  <si>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</si>
  <si>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</si>
  <si>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</si>
  <si>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</si>
  <si>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</si>
  <si>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</si>
  <si>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4</t>
  </si>
  <si>
    <t>143370873</t>
  </si>
  <si>
    <t>Online PSC</t>
  </si>
  <si>
    <t>https://podminky.urs.cz/item/CS_URS_2024_02/113107322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</si>
  <si>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</si>
  <si>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</si>
  <si>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-1306928153</t>
  </si>
  <si>
    <t>https://podminky.urs.cz/item/CS_URS_2024_02/113107341</t>
  </si>
  <si>
    <t>VV</t>
  </si>
  <si>
    <t>4,2*0,3</t>
  </si>
  <si>
    <t>3</t>
  </si>
  <si>
    <t>121151103</t>
  </si>
  <si>
    <t>Sejmutí ornice strojně při souvislé ploše do 100 m2, tl. vrstvy do 200 mm</t>
  </si>
  <si>
    <t>279395708</t>
  </si>
  <si>
    <t>https://podminky.urs.cz/item/CS_URS_2024_02/121151103</t>
  </si>
  <si>
    <t>6,85*4,4</t>
  </si>
  <si>
    <t>122151101</t>
  </si>
  <si>
    <t>Odkopávky a prokopávky nezapažené strojně v hornině třídy těžitelnosti I skupiny 1 a 2 do 20 m3</t>
  </si>
  <si>
    <t>m3</t>
  </si>
  <si>
    <t>1092262350</t>
  </si>
  <si>
    <t>https://podminky.urs.cz/item/CS_URS_2024_02/122151101</t>
  </si>
  <si>
    <t>30,14*0,3</t>
  </si>
  <si>
    <t>9,1</t>
  </si>
  <si>
    <t>5</t>
  </si>
  <si>
    <t>132212231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</si>
  <si>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</si>
  <si>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-1256394176</t>
  </si>
  <si>
    <t>https://podminky.urs.cz/item/CS_URS_2024_02/132212231</t>
  </si>
  <si>
    <t>výkop kabelu VO</t>
  </si>
  <si>
    <t>5,6*1*0,7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</si>
  <si>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</si>
  <si>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</si>
  <si>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</si>
  <si>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775442797</t>
  </si>
  <si>
    <t>https://podminky.urs.cz/item/CS_URS_2024_02/162651112</t>
  </si>
  <si>
    <t>9,1+2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</si>
  <si>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</si>
  <si>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</si>
  <si>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</si>
  <si>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</si>
  <si>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1254376435</t>
  </si>
  <si>
    <t>https://podminky.urs.cz/item/CS_URS_2024_02/171201231</t>
  </si>
  <si>
    <t>11,1*1,8</t>
  </si>
  <si>
    <t>20</t>
  </si>
  <si>
    <t>8</t>
  </si>
  <si>
    <t>171251201</t>
  </si>
  <si>
    <t>Uložení sypaniny na skládky nebo meziskládky bez hutnění s upravením uložené sypaniny do předepsaného tvaru</t>
  </si>
  <si>
    <t>-1788056005</t>
  </si>
  <si>
    <t>https://podminky.urs.cz/item/CS_URS_2024_02/171251201</t>
  </si>
  <si>
    <t>9</t>
  </si>
  <si>
    <t>174111101</t>
  </si>
  <si>
    <t>Zásyp sypaninou z jakékoliv horniny ručně s uložením výkopku ve vrstvách se zhutněním jam, šachet, rýh nebo kolem objektů v těchto vykopávkách</t>
  </si>
  <si>
    <t>-1691527351</t>
  </si>
  <si>
    <t>https://podminky.urs.cz/item/CS_URS_2024_02/174111101</t>
  </si>
  <si>
    <t>kolem kontejnerového stání</t>
  </si>
  <si>
    <t>15*0,2*0,3</t>
  </si>
  <si>
    <t>kabel VO</t>
  </si>
  <si>
    <t>Součet</t>
  </si>
  <si>
    <t>10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</si>
  <si>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</si>
  <si>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</si>
  <si>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1277174569</t>
  </si>
  <si>
    <t>https://podminky.urs.cz/item/CS_URS_2024_02/181111111</t>
  </si>
  <si>
    <t>11</t>
  </si>
  <si>
    <t>181311103</t>
  </si>
  <si>
    <t>Rozprostření a urovnání ornice v rovině nebo ve svahu sklonu do 1:5 ručně při souvislé ploše, tl. vrstvy do 200 mm</t>
  </si>
  <si>
    <t>256180277</t>
  </si>
  <si>
    <t>https://podminky.urs.cz/item/CS_URS_2024_02/181311103</t>
  </si>
  <si>
    <t>181411131</t>
  </si>
  <si>
    <t>Založení trávníku na půdě předem připravené plochy do 1000 m2 výsevem včetně utažení parkového v rovině nebo na svahu do 1:5</t>
  </si>
  <si>
    <t>-1944481172</t>
  </si>
  <si>
    <t>https://podminky.urs.cz/item/CS_URS_2024_02/181411131</t>
  </si>
  <si>
    <t>13</t>
  </si>
  <si>
    <t>M</t>
  </si>
  <si>
    <t>00572420</t>
  </si>
  <si>
    <t>osivo směs travní parková okrasná</t>
  </si>
  <si>
    <t>kg</t>
  </si>
  <si>
    <t>666352424</t>
  </si>
  <si>
    <t>26*0,02 'Přepočtené koeficientem množství</t>
  </si>
  <si>
    <t>14</t>
  </si>
  <si>
    <t>182111121</t>
  </si>
  <si>
    <t>Svahování trvalých svahů do projektovaných profilů ručně s potřebným přemístěním výkopku při svahování v zářezech v hornině třídy těžitelnosti I skupiny 1 až 2</t>
  </si>
  <si>
    <t>-194626492</t>
  </si>
  <si>
    <t>https://podminky.urs.cz/item/CS_URS_2024_02/182111121</t>
  </si>
  <si>
    <t>7,2*1,5</t>
  </si>
  <si>
    <t>Komunikace pozemní</t>
  </si>
  <si>
    <t>15</t>
  </si>
  <si>
    <t>564871011</t>
  </si>
  <si>
    <t>Podklad ze štěrkodrti ŠD s rozprostřením a zhutněním plochy jednotlivě do 100 m2, po zhutnění tl. 250 mm</t>
  </si>
  <si>
    <t>-1293631727</t>
  </si>
  <si>
    <t>https://podminky.urs.cz/item/CS_URS_2024_02/564871011</t>
  </si>
  <si>
    <t>16</t>
  </si>
  <si>
    <t>564962111</t>
  </si>
  <si>
    <t>Podklad z mechanicky zpevněného kameniva MZK (minerální beton) s rozprostřením a s hutněním, po zhutnění tl. 200 mm</t>
  </si>
  <si>
    <t>710991163</t>
  </si>
  <si>
    <t>https://podminky.urs.cz/item/CS_URS_2024_02/564962111</t>
  </si>
  <si>
    <t>17</t>
  </si>
  <si>
    <t>565145101</t>
  </si>
  <si>
    <t>Asfaltový beton vrstva podkladní ACP 16 (obalované kamenivo střednězrnné - OKS) s rozprostřením a zhutněním v pruhu šířky do 1,5 m, po zhutnění tl. 60 mm</t>
  </si>
  <si>
    <t>639075922</t>
  </si>
  <si>
    <t>https://podminky.urs.cz/item/CS_URS_2024_02/565145101</t>
  </si>
  <si>
    <t>18</t>
  </si>
  <si>
    <t>573191111</t>
  </si>
  <si>
    <t>Postřik infiltrační kationaktivní emulzí v množství 1,00 kg/m2</t>
  </si>
  <si>
    <t>-976690746</t>
  </si>
  <si>
    <t>https://podminky.urs.cz/item/CS_URS_2024_02/573191111</t>
  </si>
  <si>
    <t>19</t>
  </si>
  <si>
    <t>573231108</t>
  </si>
  <si>
    <t>Postřik spojovací PS bez posypu kamenivem ze silniční emulze, v množství 0,50 kg/m2</t>
  </si>
  <si>
    <t>208779301</t>
  </si>
  <si>
    <t>https://podminky.urs.cz/item/CS_URS_2024_02/573231108</t>
  </si>
  <si>
    <t>577134211</t>
  </si>
  <si>
    <t>Asfaltový beton vrstva obrusná ACO 11 (ABS) s rozprostřením a se zhutněním z nemodifikovaného asfaltu v pruhu šířky do 3 m tř. II, po zhutnění tl. 40 mm</t>
  </si>
  <si>
    <t>-161392006</t>
  </si>
  <si>
    <t>https://podminky.urs.cz/item/CS_URS_2024_02/577134211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</si>
  <si>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</si>
  <si>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</si>
  <si>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2101792385</t>
  </si>
  <si>
    <t>https://podminky.urs.cz/item/CS_URS_2024_02/596211110</t>
  </si>
  <si>
    <t>6,4*4</t>
  </si>
  <si>
    <t>22</t>
  </si>
  <si>
    <t>59245018</t>
  </si>
  <si>
    <t>dlažba skladebná betonová 200x100mm tl 60mm přírodní</t>
  </si>
  <si>
    <t>1975453094</t>
  </si>
  <si>
    <t>25,6*1,03 'Přepočtené koeficientem množství</t>
  </si>
  <si>
    <t>Ostatní konstrukce a práce, bourání</t>
  </si>
  <si>
    <t>23</t>
  </si>
  <si>
    <t>912113111</t>
  </si>
  <si>
    <t>Montáž parkovacího dorazu šířky do 800 mm</t>
  </si>
  <si>
    <t>kus</t>
  </si>
  <si>
    <t>-1070115684</t>
  </si>
  <si>
    <t>https://podminky.urs.cz/item/CS_URS_2024_02/912113111</t>
  </si>
  <si>
    <t>24</t>
  </si>
  <si>
    <t>56288006</t>
  </si>
  <si>
    <t>práh dorazový parkovací z gumy 770mm</t>
  </si>
  <si>
    <t>-1760118473</t>
  </si>
  <si>
    <t>25</t>
  </si>
  <si>
    <t>915211115</t>
  </si>
  <si>
    <t>Vodorovné dopravní značení stříkaným plastem dělící čára šířky 125 mm souvislá žlutá základní</t>
  </si>
  <si>
    <t>m</t>
  </si>
  <si>
    <t>1170197189</t>
  </si>
  <si>
    <t>https://podminky.urs.cz/item/CS_URS_2024_02/915211115</t>
  </si>
  <si>
    <t>V12c</t>
  </si>
  <si>
    <t>26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</si>
  <si>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</si>
  <si>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</si>
  <si>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-1511757687</t>
  </si>
  <si>
    <t>https://podminky.urs.cz/item/CS_URS_2024_02/916131213</t>
  </si>
  <si>
    <t>27</t>
  </si>
  <si>
    <t>59217029</t>
  </si>
  <si>
    <t>obrubník silniční betonový nájezdový 1000x150x150mm</t>
  </si>
  <si>
    <t>1163315587</t>
  </si>
  <si>
    <t>4,2*1,02 'Přepočtené koeficientem množství</t>
  </si>
  <si>
    <t>28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</si>
  <si>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</si>
  <si>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</si>
  <si>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285707908</t>
  </si>
  <si>
    <t>https://podminky.urs.cz/item/CS_URS_2024_02/916231213</t>
  </si>
  <si>
    <t>29</t>
  </si>
  <si>
    <t>59217024</t>
  </si>
  <si>
    <t>obrubník betonový chodníkový 500x100x250mm</t>
  </si>
  <si>
    <t>-111336433</t>
  </si>
  <si>
    <t>0,980392156862745*1,02 'Přepočtené koeficientem množství</t>
  </si>
  <si>
    <t>30</t>
  </si>
  <si>
    <t>59217017</t>
  </si>
  <si>
    <t>obrubník betonový chodníkový 1000x100x250mm</t>
  </si>
  <si>
    <t>-1193450595</t>
  </si>
  <si>
    <t>5,9+5,9+4,2</t>
  </si>
  <si>
    <t>31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</si>
  <si>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</si>
  <si>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</si>
  <si>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-104915383</t>
  </si>
  <si>
    <t>https://podminky.urs.cz/item/CS_URS_2024_02/919732211</t>
  </si>
  <si>
    <t>32</t>
  </si>
  <si>
    <t>919735111</t>
  </si>
  <si>
    <t>Řezání stávajícího živičného krytu nebo podkladu hloubky do 50 mm</t>
  </si>
  <si>
    <t>1607514980</t>
  </si>
  <si>
    <t>https://podminky.urs.cz/item/CS_URS_2024_02/919735111</t>
  </si>
  <si>
    <t>4,2+0,6</t>
  </si>
  <si>
    <t>33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</si>
  <si>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</si>
  <si>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</si>
  <si>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1852623410</t>
  </si>
  <si>
    <t>https://podminky.urs.cz/item/CS_URS_2024_02/938909331</t>
  </si>
  <si>
    <t>plocha vodorovného značení</t>
  </si>
  <si>
    <t>5*0,5</t>
  </si>
  <si>
    <t>997</t>
  </si>
  <si>
    <t>Přesun sutě</t>
  </si>
  <si>
    <t>34</t>
  </si>
  <si>
    <t>997221571</t>
  </si>
  <si>
    <t>Vodorovná doprava vybouraných hmot bez naložení, ale se složením a s hrubým urovnáním na vzdálenost do 1 km</t>
  </si>
  <si>
    <t>-1933446131</t>
  </si>
  <si>
    <t>https://podminky.urs.cz/item/CS_URS_2024_02/997221571</t>
  </si>
  <si>
    <t>35</t>
  </si>
  <si>
    <t>997221579</t>
  </si>
  <si>
    <t>Příplatek ZKD 1 km u vodorovné dopravy vybouraných hmot</t>
  </si>
  <si>
    <t>-666175378</t>
  </si>
  <si>
    <t>https://podminky.urs.cz/item/CS_URS_2024_02/997221579</t>
  </si>
  <si>
    <t>odvoz na skládku do 5-ti km</t>
  </si>
  <si>
    <t>0,489*4</t>
  </si>
  <si>
    <t>36</t>
  </si>
  <si>
    <t>997221873</t>
  </si>
  <si>
    <t>414063887</t>
  </si>
  <si>
    <t>https://podminky.urs.cz/item/CS_URS_2024_02/997221873</t>
  </si>
  <si>
    <t>37</t>
  </si>
  <si>
    <t>997221875</t>
  </si>
  <si>
    <t>Poplatek za uložení stavebního odpadu na recyklační skládce (skládkovné) asfaltového bez obsahu dehtu zatříděného do Katalogu odpadů pod kódem 17 03 02</t>
  </si>
  <si>
    <t>-1742113776</t>
  </si>
  <si>
    <t>https://podminky.urs.cz/item/CS_URS_2024_02/997221875</t>
  </si>
  <si>
    <t>998</t>
  </si>
  <si>
    <t>Přesun hmot</t>
  </si>
  <si>
    <t>38</t>
  </si>
  <si>
    <t>998223011</t>
  </si>
  <si>
    <t>Přesun hmot pro pozemní komunikace s krytem dlážděným dopravní vzdálenost do 200 m jakékoliv délky objektu</t>
  </si>
  <si>
    <t>-970214230</t>
  </si>
  <si>
    <t>https://podminky.urs.cz/item/CS_URS_2024_02/998223011</t>
  </si>
  <si>
    <t>Práce a dodávky M</t>
  </si>
  <si>
    <t>46-M</t>
  </si>
  <si>
    <t>Zemní práce při extr.mont.pracích</t>
  </si>
  <si>
    <t>39</t>
  </si>
  <si>
    <t>460751112</t>
  </si>
  <si>
    <t>Osazení kabelových kanálů včetně utěsnění, vyspárování a zakrytí víkem z prefabrikovaných betonových žlabů do rýhy, bez výkopových prací vnější šířky přes 20 do 25 cm</t>
  </si>
  <si>
    <t>64</t>
  </si>
  <si>
    <t>-1720182786</t>
  </si>
  <si>
    <t>https://podminky.urs.cz/item/CS_URS_2024_02/460751112</t>
  </si>
  <si>
    <t>40</t>
  </si>
  <si>
    <t>59213011</t>
  </si>
  <si>
    <t>žlab kabelový betonový k ochraně zemního drátovodného vedení 100x23x19cm</t>
  </si>
  <si>
    <t>128</t>
  </si>
  <si>
    <t>-737500839</t>
  </si>
  <si>
    <t>41</t>
  </si>
  <si>
    <t>59213345</t>
  </si>
  <si>
    <t>poklop kabelového žlabu betonový 500x230x40mm</t>
  </si>
  <si>
    <t>-740316160</t>
  </si>
  <si>
    <t>5,6/0,5</t>
  </si>
  <si>
    <t>42</t>
  </si>
  <si>
    <t>469981111</t>
  </si>
  <si>
    <t>Přesun hmot pro pomocné stavební práce při elektromontážích dopravní vzdálenost do 1 000 m</t>
  </si>
  <si>
    <t>326756695</t>
  </si>
  <si>
    <t>https://podminky.urs.cz/item/CS_URS_2024_02/469981111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</si>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</sst>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322" TargetMode="External" /><Relationship Id="rId2" Type="http://schemas.openxmlformats.org/officeDocument/2006/relationships/hyperlink" Target="https://podminky.urs.cz/item/CS_URS_2024_02/113107341" TargetMode="External" /><Relationship Id="rId3" Type="http://schemas.openxmlformats.org/officeDocument/2006/relationships/hyperlink" Target="https://podminky.urs.cz/item/CS_URS_2024_02/121151103" TargetMode="External" /><Relationship Id="rId4" Type="http://schemas.openxmlformats.org/officeDocument/2006/relationships/hyperlink" Target="https://podminky.urs.cz/item/CS_URS_2024_02/122151101" TargetMode="External" /><Relationship Id="rId5" Type="http://schemas.openxmlformats.org/officeDocument/2006/relationships/hyperlink" Target="https://podminky.urs.cz/item/CS_URS_2024_02/132212231" TargetMode="External" /><Relationship Id="rId6" Type="http://schemas.openxmlformats.org/officeDocument/2006/relationships/hyperlink" Target="https://podminky.urs.cz/item/CS_URS_2024_02/162651112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74111101" TargetMode="External" /><Relationship Id="rId10" Type="http://schemas.openxmlformats.org/officeDocument/2006/relationships/hyperlink" Target="https://podminky.urs.cz/item/CS_URS_2024_02/181111111" TargetMode="External" /><Relationship Id="rId11" Type="http://schemas.openxmlformats.org/officeDocument/2006/relationships/hyperlink" Target="https://podminky.urs.cz/item/CS_URS_2024_02/181311103" TargetMode="External" /><Relationship Id="rId12" Type="http://schemas.openxmlformats.org/officeDocument/2006/relationships/hyperlink" Target="https://podminky.urs.cz/item/CS_URS_2024_02/181411131" TargetMode="External" /><Relationship Id="rId13" Type="http://schemas.openxmlformats.org/officeDocument/2006/relationships/hyperlink" Target="https://podminky.urs.cz/item/CS_URS_2024_02/182111121" TargetMode="External" /><Relationship Id="rId14" Type="http://schemas.openxmlformats.org/officeDocument/2006/relationships/hyperlink" Target="https://podminky.urs.cz/item/CS_URS_2024_02/564871011" TargetMode="External" /><Relationship Id="rId15" Type="http://schemas.openxmlformats.org/officeDocument/2006/relationships/hyperlink" Target="https://podminky.urs.cz/item/CS_URS_2024_02/564962111" TargetMode="External" /><Relationship Id="rId16" Type="http://schemas.openxmlformats.org/officeDocument/2006/relationships/hyperlink" Target="https://podminky.urs.cz/item/CS_URS_2024_02/565145101" TargetMode="External" /><Relationship Id="rId17" Type="http://schemas.openxmlformats.org/officeDocument/2006/relationships/hyperlink" Target="https://podminky.urs.cz/item/CS_URS_2024_02/573191111" TargetMode="External" /><Relationship Id="rId18" Type="http://schemas.openxmlformats.org/officeDocument/2006/relationships/hyperlink" Target="https://podminky.urs.cz/item/CS_URS_2024_02/573231108" TargetMode="External" /><Relationship Id="rId19" Type="http://schemas.openxmlformats.org/officeDocument/2006/relationships/hyperlink" Target="https://podminky.urs.cz/item/CS_URS_2024_02/577134211" TargetMode="External" /><Relationship Id="rId20" Type="http://schemas.openxmlformats.org/officeDocument/2006/relationships/hyperlink" Target="https://podminky.urs.cz/item/CS_URS_2024_02/596211110" TargetMode="External" /><Relationship Id="rId21" Type="http://schemas.openxmlformats.org/officeDocument/2006/relationships/hyperlink" Target="https://podminky.urs.cz/item/CS_URS_2024_02/912113111" TargetMode="External" /><Relationship Id="rId22" Type="http://schemas.openxmlformats.org/officeDocument/2006/relationships/hyperlink" Target="https://podminky.urs.cz/item/CS_URS_2024_02/915211115" TargetMode="External" /><Relationship Id="rId23" Type="http://schemas.openxmlformats.org/officeDocument/2006/relationships/hyperlink" Target="https://podminky.urs.cz/item/CS_URS_2024_02/916131213" TargetMode="External" /><Relationship Id="rId24" Type="http://schemas.openxmlformats.org/officeDocument/2006/relationships/hyperlink" Target="https://podminky.urs.cz/item/CS_URS_2024_02/916231213" TargetMode="External" /><Relationship Id="rId25" Type="http://schemas.openxmlformats.org/officeDocument/2006/relationships/hyperlink" Target="https://podminky.urs.cz/item/CS_URS_2024_02/919732211" TargetMode="External" /><Relationship Id="rId26" Type="http://schemas.openxmlformats.org/officeDocument/2006/relationships/hyperlink" Target="https://podminky.urs.cz/item/CS_URS_2024_02/919735111" TargetMode="External" /><Relationship Id="rId27" Type="http://schemas.openxmlformats.org/officeDocument/2006/relationships/hyperlink" Target="https://podminky.urs.cz/item/CS_URS_2024_02/938909331" TargetMode="External" /><Relationship Id="rId28" Type="http://schemas.openxmlformats.org/officeDocument/2006/relationships/hyperlink" Target="https://podminky.urs.cz/item/CS_URS_2024_02/997221571" TargetMode="External" /><Relationship Id="rId29" Type="http://schemas.openxmlformats.org/officeDocument/2006/relationships/hyperlink" Target="https://podminky.urs.cz/item/CS_URS_2024_02/997221579" TargetMode="External" /><Relationship Id="rId30" Type="http://schemas.openxmlformats.org/officeDocument/2006/relationships/hyperlink" Target="https://podminky.urs.cz/item/CS_URS_2024_02/997221873" TargetMode="External" /><Relationship Id="rId31" Type="http://schemas.openxmlformats.org/officeDocument/2006/relationships/hyperlink" Target="https://podminky.urs.cz/item/CS_URS_2024_02/997221875" TargetMode="External" /><Relationship Id="rId32" Type="http://schemas.openxmlformats.org/officeDocument/2006/relationships/hyperlink" Target="https://podminky.urs.cz/item/CS_URS_2024_02/998223011" TargetMode="External" /><Relationship Id="rId33" Type="http://schemas.openxmlformats.org/officeDocument/2006/relationships/hyperlink" Target="https://podminky.urs.cz/item/CS_URS_2024_02/460751112" TargetMode="External" /><Relationship Id="rId34" Type="http://schemas.openxmlformats.org/officeDocument/2006/relationships/hyperlink" Target="https://podminky.urs.cz/item/CS_URS_2024_02/46998111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8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'12 - Lokalita Heroltice -...'!J30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'12 - Lokalita Heroltice -...'!P87</f>
        <v>0</v>
      </c>
      <c r="AV55" s="122">
        <f>'12 - Lokalita Heroltice -...'!J33</f>
        <v>0</v>
      </c>
      <c r="AW55" s="122">
        <f>'12 - Lokalita Heroltice -...'!J34</f>
        <v>0</v>
      </c>
      <c r="AX55" s="122">
        <f>'12 - Lokalita Heroltice -...'!J35</f>
        <v>0</v>
      </c>
      <c r="AY55" s="122">
        <f>'12 - Lokalita Heroltice -...'!J36</f>
        <v>0</v>
      </c>
      <c r="AZ55" s="122">
        <f>'12 - Lokalita Heroltice -...'!F33</f>
        <v>0</v>
      </c>
      <c r="BA55" s="122">
        <f>'12 - Lokalita Heroltice -...'!F34</f>
        <v>0</v>
      </c>
      <c r="BB55" s="122">
        <f>'12 - Lokalita Heroltice -...'!F35</f>
        <v>0</v>
      </c>
      <c r="BC55" s="122">
        <f>'12 - Lokalita Heroltice -...'!F36</f>
        <v>0</v>
      </c>
      <c r="BD55" s="124">
        <f>'12 - Lokalita Heroltice -...'!F37</f>
        <v>0</v>
      </c>
      <c r="BE55" s="7"/>
      <c r="BT55" s="125" t="s">
        <v>80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80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XO4/HLZQvLmNfnzhuNLTg/7R9rBSe+6lFtY2A8YOwEPl79zfSiOW1tMMHXjF2QWiZiZdkszGcenUaG0QLFvwIw==" hashValue="r6QqpPWw7iDo1FnaErJAMBP7AeqbQ6zZ1jZEC/jzLqCqtKIgSNaCdSuwg+LnVz6L3MpsHsZnsUcSWYnAenDdm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2 - Lokalita Heroltice -...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ROUND((SUM(BE87:BE204)),  2)</f>
        <v>0</v>
      </c>
      <c r="G33" s="40"/>
      <c r="H33" s="40"/>
      <c r="I33" s="150">
        <v>0.20999999999999999</v>
      </c>
      <c r="J33" s="149">
        <f>ROUND(((SUM(BE87:BE204))*I33),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ROUND((SUM(BF87:BF204)),  2)</f>
        <v>0</v>
      </c>
      <c r="G34" s="40"/>
      <c r="H34" s="40"/>
      <c r="I34" s="150">
        <v>0.12</v>
      </c>
      <c r="J34" s="149">
        <f>ROUND(((SUM(BF87:BF204))*I34),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ROUND((SUM(BG87:BG204)),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ROUND((SUM(BH87:BH204)),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ROUND((SUM(BI87:BI204)),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12 - Lokalita Heroltice - ČOV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J180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J192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99</v>
      </c>
      <c r="E66" s="170"/>
      <c r="F66" s="170"/>
      <c r="G66" s="170"/>
      <c r="H66" s="170"/>
      <c r="I66" s="170"/>
      <c r="J66" s="171">
        <f>J195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100</v>
      </c>
      <c r="E67" s="176"/>
      <c r="F67" s="176"/>
      <c r="G67" s="176"/>
      <c r="H67" s="176"/>
      <c r="I67" s="176"/>
      <c r="J67" s="177">
        <f>J196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Zhotovení zpevněných stanovišť kontejnerů na odpad - XI. Etapa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87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12 - Lokalita Heroltice - ČOV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Jihlava</v>
      </c>
      <c r="G81" s="42"/>
      <c r="H81" s="42"/>
      <c r="I81" s="34" t="s">
        <v>23</v>
      </c>
      <c r="J81" s="74" t="str">
        <f>IF(J12="","",J12)</f>
        <v>30. 7. 2024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Statutární město Jihlava</v>
      </c>
      <c r="G83" s="42"/>
      <c r="H83" s="42"/>
      <c r="I83" s="34" t="s">
        <v>32</v>
      </c>
      <c r="J83" s="38" t="str">
        <f>E21</f>
        <v>Agroprojekt Jihlava, spol.s.r.o.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>Agroprojekt Jihlava, spol.s.r.o.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102</v>
      </c>
      <c r="D86" s="182" t="s">
        <v>58</v>
      </c>
      <c r="E86" s="182" t="s">
        <v>54</v>
      </c>
      <c r="F86" s="182" t="s">
        <v>55</v>
      </c>
      <c r="G86" s="182" t="s">
        <v>103</v>
      </c>
      <c r="H86" s="182" t="s">
        <v>104</v>
      </c>
      <c r="I86" s="182" t="s">
        <v>105</v>
      </c>
      <c r="J86" s="183" t="s">
        <v>91</v>
      </c>
      <c r="K86" s="184" t="s">
        <v>106</v>
      </c>
      <c r="L86" s="185"/>
      <c r="M86" s="94" t="s">
        <v>19</v>
      </c>
      <c r="N86" s="95" t="s">
        <v>43</v>
      </c>
      <c r="O86" s="95" t="s">
        <v>107</v>
      </c>
      <c r="P86" s="95" t="s">
        <v>108</v>
      </c>
      <c r="Q86" s="95" t="s">
        <v>109</v>
      </c>
      <c r="R86" s="95" t="s">
        <v>110</v>
      </c>
      <c r="S86" s="95" t="s">
        <v>111</v>
      </c>
      <c r="T86" s="96" t="s">
        <v>112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113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P88+P195</f>
        <v>0</v>
      </c>
      <c r="Q87" s="98"/>
      <c r="R87" s="188">
        <f>R88+R195</f>
        <v>24.991473200000001</v>
      </c>
      <c r="S87" s="98"/>
      <c r="T87" s="189">
        <f>T88+T195</f>
        <v>0.48887999999999998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92</v>
      </c>
      <c r="BK87" s="190">
        <f>BK88+BK195</f>
        <v>0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114</v>
      </c>
      <c r="F88" s="194" t="s">
        <v>115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P89+P134+P153+P180+P192</f>
        <v>0</v>
      </c>
      <c r="Q88" s="199"/>
      <c r="R88" s="200">
        <f>R89+R134+R153+R180+R192</f>
        <v>24.5498732</v>
      </c>
      <c r="S88" s="199"/>
      <c r="T88" s="201">
        <f>T89+T134+T153+T180+T192</f>
        <v>0.48887999999999998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72</v>
      </c>
      <c r="AU88" s="203" t="s">
        <v>73</v>
      </c>
      <c r="AY88" s="202" t="s">
        <v>116</v>
      </c>
      <c r="BK88" s="204">
        <f>BK89+BK134+BK153+BK180+BK192</f>
        <v>0</v>
      </c>
    </row>
    <row r="89" s="12" customFormat="1" ht="22.8" customHeight="1">
      <c r="A89" s="12"/>
      <c r="B89" s="191"/>
      <c r="C89" s="192"/>
      <c r="D89" s="193" t="s">
        <v>72</v>
      </c>
      <c r="E89" s="205" t="s">
        <v>80</v>
      </c>
      <c r="F89" s="205" t="s">
        <v>117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SUM(P90:P133)</f>
        <v>0</v>
      </c>
      <c r="Q89" s="199"/>
      <c r="R89" s="200">
        <f>SUM(R90:R133)</f>
        <v>0.00052000000000000006</v>
      </c>
      <c r="S89" s="199"/>
      <c r="T89" s="201">
        <f>SUM(T90:T133)</f>
        <v>0.48887999999999998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72</v>
      </c>
      <c r="AU89" s="203" t="s">
        <v>80</v>
      </c>
      <c r="AY89" s="202" t="s">
        <v>116</v>
      </c>
      <c r="BK89" s="204">
        <f>SUM(BK90:BK133)</f>
        <v>0</v>
      </c>
    </row>
    <row r="90" s="2" customFormat="1" ht="66.75" customHeight="1">
      <c r="A90" s="40"/>
      <c r="B90" s="41"/>
      <c r="C90" s="207" t="s">
        <v>80</v>
      </c>
      <c r="D90" s="207" t="s">
        <v>118</v>
      </c>
      <c r="E90" s="208" t="s">
        <v>119</v>
      </c>
      <c r="F90" s="209" t="s">
        <v>120</v>
      </c>
      <c r="G90" s="210" t="s">
        <v>121</v>
      </c>
      <c r="H90" s="211">
        <v>1.26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44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0.28999999999999998</v>
      </c>
      <c r="T90" s="218">
        <f>S90*H90</f>
        <v>0.3654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122</v>
      </c>
      <c r="AT90" s="219" t="s">
        <v>118</v>
      </c>
      <c r="AU90" s="219" t="s">
        <v>82</v>
      </c>
      <c r="AY90" s="19" t="s">
        <v>116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80</v>
      </c>
      <c r="BK90" s="220">
        <f>ROUND(I90*H90,2)</f>
        <v>0</v>
      </c>
      <c r="BL90" s="19" t="s">
        <v>122</v>
      </c>
      <c r="BM90" s="219" t="s">
        <v>123</v>
      </c>
    </row>
    <row r="91" s="2" customFormat="1">
      <c r="A91" s="40"/>
      <c r="B91" s="41"/>
      <c r="C91" s="42"/>
      <c r="D91" s="221" t="s">
        <v>124</v>
      </c>
      <c r="E91" s="42"/>
      <c r="F91" s="222" t="s">
        <v>125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124</v>
      </c>
      <c r="AU91" s="19" t="s">
        <v>82</v>
      </c>
    </row>
    <row r="92" s="2" customFormat="1" ht="55.5" customHeight="1">
      <c r="A92" s="40"/>
      <c r="B92" s="41"/>
      <c r="C92" s="207" t="s">
        <v>82</v>
      </c>
      <c r="D92" s="207" t="s">
        <v>118</v>
      </c>
      <c r="E92" s="208" t="s">
        <v>126</v>
      </c>
      <c r="F92" s="209" t="s">
        <v>127</v>
      </c>
      <c r="G92" s="210" t="s">
        <v>121</v>
      </c>
      <c r="H92" s="211">
        <v>1.26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44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0.098000000000000004</v>
      </c>
      <c r="T92" s="218">
        <f>S92*H92</f>
        <v>0.12348000000000001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122</v>
      </c>
      <c r="AT92" s="219" t="s">
        <v>118</v>
      </c>
      <c r="AU92" s="219" t="s">
        <v>82</v>
      </c>
      <c r="AY92" s="19" t="s">
        <v>116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80</v>
      </c>
      <c r="BK92" s="220">
        <f>ROUND(I92*H92,2)</f>
        <v>0</v>
      </c>
      <c r="BL92" s="19" t="s">
        <v>122</v>
      </c>
      <c r="BM92" s="219" t="s">
        <v>128</v>
      </c>
    </row>
    <row r="93" s="2" customFormat="1">
      <c r="A93" s="40"/>
      <c r="B93" s="41"/>
      <c r="C93" s="42"/>
      <c r="D93" s="221" t="s">
        <v>124</v>
      </c>
      <c r="E93" s="42"/>
      <c r="F93" s="222" t="s">
        <v>129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124</v>
      </c>
      <c r="AU93" s="19" t="s">
        <v>82</v>
      </c>
    </row>
    <row r="94" s="13" customFormat="1">
      <c r="A94" s="13"/>
      <c r="B94" s="226"/>
      <c r="C94" s="227"/>
      <c r="D94" s="228" t="s">
        <v>130</v>
      </c>
      <c r="E94" s="229" t="s">
        <v>19</v>
      </c>
      <c r="F94" s="230" t="s">
        <v>131</v>
      </c>
      <c r="G94" s="227"/>
      <c r="H94" s="231">
        <v>1.26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130</v>
      </c>
      <c r="AU94" s="237" t="s">
        <v>82</v>
      </c>
      <c r="AV94" s="13" t="s">
        <v>82</v>
      </c>
      <c r="AW94" s="13" t="s">
        <v>35</v>
      </c>
      <c r="AX94" s="13" t="s">
        <v>80</v>
      </c>
      <c r="AY94" s="237" t="s">
        <v>116</v>
      </c>
    </row>
    <row r="95" s="2" customFormat="1" ht="24.15" customHeight="1">
      <c r="A95" s="40"/>
      <c r="B95" s="41"/>
      <c r="C95" s="207" t="s">
        <v>132</v>
      </c>
      <c r="D95" s="207" t="s">
        <v>118</v>
      </c>
      <c r="E95" s="208" t="s">
        <v>133</v>
      </c>
      <c r="F95" s="209" t="s">
        <v>134</v>
      </c>
      <c r="G95" s="210" t="s">
        <v>121</v>
      </c>
      <c r="H95" s="211">
        <v>30.140000000000001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44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122</v>
      </c>
      <c r="AT95" s="219" t="s">
        <v>118</v>
      </c>
      <c r="AU95" s="219" t="s">
        <v>82</v>
      </c>
      <c r="AY95" s="19" t="s">
        <v>116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80</v>
      </c>
      <c r="BK95" s="220">
        <f>ROUND(I95*H95,2)</f>
        <v>0</v>
      </c>
      <c r="BL95" s="19" t="s">
        <v>122</v>
      </c>
      <c r="BM95" s="219" t="s">
        <v>135</v>
      </c>
    </row>
    <row r="96" s="2" customFormat="1">
      <c r="A96" s="40"/>
      <c r="B96" s="41"/>
      <c r="C96" s="42"/>
      <c r="D96" s="221" t="s">
        <v>124</v>
      </c>
      <c r="E96" s="42"/>
      <c r="F96" s="222" t="s">
        <v>136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124</v>
      </c>
      <c r="AU96" s="19" t="s">
        <v>82</v>
      </c>
    </row>
    <row r="97" s="13" customFormat="1">
      <c r="A97" s="13"/>
      <c r="B97" s="226"/>
      <c r="C97" s="227"/>
      <c r="D97" s="228" t="s">
        <v>130</v>
      </c>
      <c r="E97" s="229" t="s">
        <v>19</v>
      </c>
      <c r="F97" s="230" t="s">
        <v>137</v>
      </c>
      <c r="G97" s="227"/>
      <c r="H97" s="231">
        <v>30.140000000000001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130</v>
      </c>
      <c r="AU97" s="237" t="s">
        <v>82</v>
      </c>
      <c r="AV97" s="13" t="s">
        <v>82</v>
      </c>
      <c r="AW97" s="13" t="s">
        <v>35</v>
      </c>
      <c r="AX97" s="13" t="s">
        <v>80</v>
      </c>
      <c r="AY97" s="237" t="s">
        <v>116</v>
      </c>
    </row>
    <row r="98" s="2" customFormat="1" ht="33" customHeight="1">
      <c r="A98" s="40"/>
      <c r="B98" s="41"/>
      <c r="C98" s="207" t="s">
        <v>122</v>
      </c>
      <c r="D98" s="207" t="s">
        <v>118</v>
      </c>
      <c r="E98" s="208" t="s">
        <v>138</v>
      </c>
      <c r="F98" s="209" t="s">
        <v>139</v>
      </c>
      <c r="G98" s="210" t="s">
        <v>140</v>
      </c>
      <c r="H98" s="211">
        <v>9.0999999999999996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44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122</v>
      </c>
      <c r="AT98" s="219" t="s">
        <v>118</v>
      </c>
      <c r="AU98" s="219" t="s">
        <v>82</v>
      </c>
      <c r="AY98" s="19" t="s">
        <v>116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80</v>
      </c>
      <c r="BK98" s="220">
        <f>ROUND(I98*H98,2)</f>
        <v>0</v>
      </c>
      <c r="BL98" s="19" t="s">
        <v>122</v>
      </c>
      <c r="BM98" s="219" t="s">
        <v>141</v>
      </c>
    </row>
    <row r="99" s="2" customFormat="1">
      <c r="A99" s="40"/>
      <c r="B99" s="41"/>
      <c r="C99" s="42"/>
      <c r="D99" s="221" t="s">
        <v>124</v>
      </c>
      <c r="E99" s="42"/>
      <c r="F99" s="222" t="s">
        <v>142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124</v>
      </c>
      <c r="AU99" s="19" t="s">
        <v>82</v>
      </c>
    </row>
    <row r="100" s="13" customFormat="1">
      <c r="A100" s="13"/>
      <c r="B100" s="226"/>
      <c r="C100" s="227"/>
      <c r="D100" s="228" t="s">
        <v>130</v>
      </c>
      <c r="E100" s="229" t="s">
        <v>19</v>
      </c>
      <c r="F100" s="230" t="s">
        <v>143</v>
      </c>
      <c r="G100" s="227"/>
      <c r="H100" s="231">
        <v>9.0419999999999998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130</v>
      </c>
      <c r="AU100" s="237" t="s">
        <v>82</v>
      </c>
      <c r="AV100" s="13" t="s">
        <v>82</v>
      </c>
      <c r="AW100" s="13" t="s">
        <v>35</v>
      </c>
      <c r="AX100" s="13" t="s">
        <v>73</v>
      </c>
      <c r="AY100" s="237" t="s">
        <v>116</v>
      </c>
    </row>
    <row r="101" s="13" customFormat="1">
      <c r="A101" s="13"/>
      <c r="B101" s="226"/>
      <c r="C101" s="227"/>
      <c r="D101" s="228" t="s">
        <v>130</v>
      </c>
      <c r="E101" s="229" t="s">
        <v>19</v>
      </c>
      <c r="F101" s="230" t="s">
        <v>144</v>
      </c>
      <c r="G101" s="227"/>
      <c r="H101" s="231">
        <v>9.0999999999999996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130</v>
      </c>
      <c r="AU101" s="237" t="s">
        <v>82</v>
      </c>
      <c r="AV101" s="13" t="s">
        <v>82</v>
      </c>
      <c r="AW101" s="13" t="s">
        <v>35</v>
      </c>
      <c r="AX101" s="13" t="s">
        <v>80</v>
      </c>
      <c r="AY101" s="237" t="s">
        <v>116</v>
      </c>
    </row>
    <row r="102" s="2" customFormat="1" ht="66.75" customHeight="1">
      <c r="A102" s="40"/>
      <c r="B102" s="41"/>
      <c r="C102" s="207" t="s">
        <v>145</v>
      </c>
      <c r="D102" s="207" t="s">
        <v>118</v>
      </c>
      <c r="E102" s="208" t="s">
        <v>146</v>
      </c>
      <c r="F102" s="209" t="s">
        <v>147</v>
      </c>
      <c r="G102" s="210" t="s">
        <v>140</v>
      </c>
      <c r="H102" s="211">
        <v>4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44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122</v>
      </c>
      <c r="AT102" s="219" t="s">
        <v>118</v>
      </c>
      <c r="AU102" s="219" t="s">
        <v>82</v>
      </c>
      <c r="AY102" s="19" t="s">
        <v>116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80</v>
      </c>
      <c r="BK102" s="220">
        <f>ROUND(I102*H102,2)</f>
        <v>0</v>
      </c>
      <c r="BL102" s="19" t="s">
        <v>122</v>
      </c>
      <c r="BM102" s="219" t="s">
        <v>148</v>
      </c>
    </row>
    <row r="103" s="2" customFormat="1">
      <c r="A103" s="40"/>
      <c r="B103" s="41"/>
      <c r="C103" s="42"/>
      <c r="D103" s="221" t="s">
        <v>124</v>
      </c>
      <c r="E103" s="42"/>
      <c r="F103" s="222" t="s">
        <v>149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124</v>
      </c>
      <c r="AU103" s="19" t="s">
        <v>82</v>
      </c>
    </row>
    <row r="104" s="14" customFormat="1">
      <c r="A104" s="14"/>
      <c r="B104" s="238"/>
      <c r="C104" s="239"/>
      <c r="D104" s="228" t="s">
        <v>130</v>
      </c>
      <c r="E104" s="240" t="s">
        <v>19</v>
      </c>
      <c r="F104" s="241" t="s">
        <v>150</v>
      </c>
      <c r="G104" s="239"/>
      <c r="H104" s="240" t="s">
        <v>19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130</v>
      </c>
      <c r="AU104" s="247" t="s">
        <v>82</v>
      </c>
      <c r="AV104" s="14" t="s">
        <v>80</v>
      </c>
      <c r="AW104" s="14" t="s">
        <v>35</v>
      </c>
      <c r="AX104" s="14" t="s">
        <v>73</v>
      </c>
      <c r="AY104" s="247" t="s">
        <v>116</v>
      </c>
    </row>
    <row r="105" s="13" customFormat="1">
      <c r="A105" s="13"/>
      <c r="B105" s="226"/>
      <c r="C105" s="227"/>
      <c r="D105" s="228" t="s">
        <v>130</v>
      </c>
      <c r="E105" s="229" t="s">
        <v>19</v>
      </c>
      <c r="F105" s="230" t="s">
        <v>151</v>
      </c>
      <c r="G105" s="227"/>
      <c r="H105" s="231">
        <v>3.9199999999999999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130</v>
      </c>
      <c r="AU105" s="237" t="s">
        <v>82</v>
      </c>
      <c r="AV105" s="13" t="s">
        <v>82</v>
      </c>
      <c r="AW105" s="13" t="s">
        <v>35</v>
      </c>
      <c r="AX105" s="13" t="s">
        <v>73</v>
      </c>
      <c r="AY105" s="237" t="s">
        <v>116</v>
      </c>
    </row>
    <row r="106" s="13" customFormat="1">
      <c r="A106" s="13"/>
      <c r="B106" s="226"/>
      <c r="C106" s="227"/>
      <c r="D106" s="228" t="s">
        <v>130</v>
      </c>
      <c r="E106" s="229" t="s">
        <v>19</v>
      </c>
      <c r="F106" s="230" t="s">
        <v>122</v>
      </c>
      <c r="G106" s="227"/>
      <c r="H106" s="231">
        <v>4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130</v>
      </c>
      <c r="AU106" s="237" t="s">
        <v>82</v>
      </c>
      <c r="AV106" s="13" t="s">
        <v>82</v>
      </c>
      <c r="AW106" s="13" t="s">
        <v>35</v>
      </c>
      <c r="AX106" s="13" t="s">
        <v>80</v>
      </c>
      <c r="AY106" s="237" t="s">
        <v>116</v>
      </c>
    </row>
    <row r="107" s="2" customFormat="1" ht="62.7" customHeight="1">
      <c r="A107" s="40"/>
      <c r="B107" s="41"/>
      <c r="C107" s="207" t="s">
        <v>152</v>
      </c>
      <c r="D107" s="207" t="s">
        <v>118</v>
      </c>
      <c r="E107" s="208" t="s">
        <v>153</v>
      </c>
      <c r="F107" s="209" t="s">
        <v>154</v>
      </c>
      <c r="G107" s="210" t="s">
        <v>140</v>
      </c>
      <c r="H107" s="211">
        <v>11.1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122</v>
      </c>
      <c r="AT107" s="219" t="s">
        <v>118</v>
      </c>
      <c r="AU107" s="219" t="s">
        <v>82</v>
      </c>
      <c r="AY107" s="19" t="s">
        <v>116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80</v>
      </c>
      <c r="BK107" s="220">
        <f>ROUND(I107*H107,2)</f>
        <v>0</v>
      </c>
      <c r="BL107" s="19" t="s">
        <v>122</v>
      </c>
      <c r="BM107" s="219" t="s">
        <v>155</v>
      </c>
    </row>
    <row r="108" s="2" customFormat="1">
      <c r="A108" s="40"/>
      <c r="B108" s="41"/>
      <c r="C108" s="42"/>
      <c r="D108" s="221" t="s">
        <v>124</v>
      </c>
      <c r="E108" s="42"/>
      <c r="F108" s="222" t="s">
        <v>156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124</v>
      </c>
      <c r="AU108" s="19" t="s">
        <v>82</v>
      </c>
    </row>
    <row r="109" s="13" customFormat="1">
      <c r="A109" s="13"/>
      <c r="B109" s="226"/>
      <c r="C109" s="227"/>
      <c r="D109" s="228" t="s">
        <v>130</v>
      </c>
      <c r="E109" s="229" t="s">
        <v>19</v>
      </c>
      <c r="F109" s="230" t="s">
        <v>157</v>
      </c>
      <c r="G109" s="227"/>
      <c r="H109" s="231">
        <v>11.1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130</v>
      </c>
      <c r="AU109" s="237" t="s">
        <v>82</v>
      </c>
      <c r="AV109" s="13" t="s">
        <v>82</v>
      </c>
      <c r="AW109" s="13" t="s">
        <v>35</v>
      </c>
      <c r="AX109" s="13" t="s">
        <v>80</v>
      </c>
      <c r="AY109" s="237" t="s">
        <v>116</v>
      </c>
    </row>
    <row r="110" s="2" customFormat="1" ht="44.25" customHeight="1">
      <c r="A110" s="40"/>
      <c r="B110" s="41"/>
      <c r="C110" s="207" t="s">
        <v>158</v>
      </c>
      <c r="D110" s="207" t="s">
        <v>118</v>
      </c>
      <c r="E110" s="208" t="s">
        <v>159</v>
      </c>
      <c r="F110" s="209" t="s">
        <v>160</v>
      </c>
      <c r="G110" s="210" t="s">
        <v>161</v>
      </c>
      <c r="H110" s="211">
        <v>20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122</v>
      </c>
      <c r="AT110" s="219" t="s">
        <v>118</v>
      </c>
      <c r="AU110" s="219" t="s">
        <v>82</v>
      </c>
      <c r="AY110" s="19" t="s">
        <v>116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80</v>
      </c>
      <c r="BK110" s="220">
        <f>ROUND(I110*H110,2)</f>
        <v>0</v>
      </c>
      <c r="BL110" s="19" t="s">
        <v>122</v>
      </c>
      <c r="BM110" s="219" t="s">
        <v>162</v>
      </c>
    </row>
    <row r="111" s="2" customFormat="1">
      <c r="A111" s="40"/>
      <c r="B111" s="41"/>
      <c r="C111" s="42"/>
      <c r="D111" s="221" t="s">
        <v>124</v>
      </c>
      <c r="E111" s="42"/>
      <c r="F111" s="222" t="s">
        <v>163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124</v>
      </c>
      <c r="AU111" s="19" t="s">
        <v>82</v>
      </c>
    </row>
    <row r="112" s="13" customFormat="1">
      <c r="A112" s="13"/>
      <c r="B112" s="226"/>
      <c r="C112" s="227"/>
      <c r="D112" s="228" t="s">
        <v>130</v>
      </c>
      <c r="E112" s="229" t="s">
        <v>19</v>
      </c>
      <c r="F112" s="230" t="s">
        <v>164</v>
      </c>
      <c r="G112" s="227"/>
      <c r="H112" s="231">
        <v>19.98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130</v>
      </c>
      <c r="AU112" s="237" t="s">
        <v>82</v>
      </c>
      <c r="AV112" s="13" t="s">
        <v>82</v>
      </c>
      <c r="AW112" s="13" t="s">
        <v>35</v>
      </c>
      <c r="AX112" s="13" t="s">
        <v>73</v>
      </c>
      <c r="AY112" s="237" t="s">
        <v>116</v>
      </c>
    </row>
    <row r="113" s="13" customFormat="1">
      <c r="A113" s="13"/>
      <c r="B113" s="226"/>
      <c r="C113" s="227"/>
      <c r="D113" s="228" t="s">
        <v>130</v>
      </c>
      <c r="E113" s="229" t="s">
        <v>19</v>
      </c>
      <c r="F113" s="230" t="s">
        <v>165</v>
      </c>
      <c r="G113" s="227"/>
      <c r="H113" s="231">
        <v>20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130</v>
      </c>
      <c r="AU113" s="237" t="s">
        <v>82</v>
      </c>
      <c r="AV113" s="13" t="s">
        <v>82</v>
      </c>
      <c r="AW113" s="13" t="s">
        <v>35</v>
      </c>
      <c r="AX113" s="13" t="s">
        <v>80</v>
      </c>
      <c r="AY113" s="237" t="s">
        <v>116</v>
      </c>
    </row>
    <row r="114" s="2" customFormat="1" ht="37.8" customHeight="1">
      <c r="A114" s="40"/>
      <c r="B114" s="41"/>
      <c r="C114" s="207" t="s">
        <v>166</v>
      </c>
      <c r="D114" s="207" t="s">
        <v>118</v>
      </c>
      <c r="E114" s="208" t="s">
        <v>167</v>
      </c>
      <c r="F114" s="209" t="s">
        <v>168</v>
      </c>
      <c r="G114" s="210" t="s">
        <v>140</v>
      </c>
      <c r="H114" s="211">
        <v>11.1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122</v>
      </c>
      <c r="AT114" s="219" t="s">
        <v>118</v>
      </c>
      <c r="AU114" s="219" t="s">
        <v>82</v>
      </c>
      <c r="AY114" s="19" t="s">
        <v>116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80</v>
      </c>
      <c r="BK114" s="220">
        <f>ROUND(I114*H114,2)</f>
        <v>0</v>
      </c>
      <c r="BL114" s="19" t="s">
        <v>122</v>
      </c>
      <c r="BM114" s="219" t="s">
        <v>169</v>
      </c>
    </row>
    <row r="115" s="2" customFormat="1">
      <c r="A115" s="40"/>
      <c r="B115" s="41"/>
      <c r="C115" s="42"/>
      <c r="D115" s="221" t="s">
        <v>124</v>
      </c>
      <c r="E115" s="42"/>
      <c r="F115" s="222" t="s">
        <v>170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124</v>
      </c>
      <c r="AU115" s="19" t="s">
        <v>82</v>
      </c>
    </row>
    <row r="116" s="2" customFormat="1" ht="44.25" customHeight="1">
      <c r="A116" s="40"/>
      <c r="B116" s="41"/>
      <c r="C116" s="207" t="s">
        <v>171</v>
      </c>
      <c r="D116" s="207" t="s">
        <v>118</v>
      </c>
      <c r="E116" s="208" t="s">
        <v>172</v>
      </c>
      <c r="F116" s="209" t="s">
        <v>173</v>
      </c>
      <c r="G116" s="210" t="s">
        <v>140</v>
      </c>
      <c r="H116" s="211">
        <v>4.9000000000000004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44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122</v>
      </c>
      <c r="AT116" s="219" t="s">
        <v>118</v>
      </c>
      <c r="AU116" s="219" t="s">
        <v>82</v>
      </c>
      <c r="AY116" s="19" t="s">
        <v>116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80</v>
      </c>
      <c r="BK116" s="220">
        <f>ROUND(I116*H116,2)</f>
        <v>0</v>
      </c>
      <c r="BL116" s="19" t="s">
        <v>122</v>
      </c>
      <c r="BM116" s="219" t="s">
        <v>174</v>
      </c>
    </row>
    <row r="117" s="2" customFormat="1">
      <c r="A117" s="40"/>
      <c r="B117" s="41"/>
      <c r="C117" s="42"/>
      <c r="D117" s="221" t="s">
        <v>124</v>
      </c>
      <c r="E117" s="42"/>
      <c r="F117" s="222" t="s">
        <v>175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124</v>
      </c>
      <c r="AU117" s="19" t="s">
        <v>82</v>
      </c>
    </row>
    <row r="118" s="14" customFormat="1">
      <c r="A118" s="14"/>
      <c r="B118" s="238"/>
      <c r="C118" s="239"/>
      <c r="D118" s="228" t="s">
        <v>130</v>
      </c>
      <c r="E118" s="240" t="s">
        <v>19</v>
      </c>
      <c r="F118" s="241" t="s">
        <v>176</v>
      </c>
      <c r="G118" s="239"/>
      <c r="H118" s="240" t="s">
        <v>19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130</v>
      </c>
      <c r="AU118" s="247" t="s">
        <v>82</v>
      </c>
      <c r="AV118" s="14" t="s">
        <v>80</v>
      </c>
      <c r="AW118" s="14" t="s">
        <v>35</v>
      </c>
      <c r="AX118" s="14" t="s">
        <v>73</v>
      </c>
      <c r="AY118" s="247" t="s">
        <v>116</v>
      </c>
    </row>
    <row r="119" s="13" customFormat="1">
      <c r="A119" s="13"/>
      <c r="B119" s="226"/>
      <c r="C119" s="227"/>
      <c r="D119" s="228" t="s">
        <v>130</v>
      </c>
      <c r="E119" s="229" t="s">
        <v>19</v>
      </c>
      <c r="F119" s="230" t="s">
        <v>177</v>
      </c>
      <c r="G119" s="227"/>
      <c r="H119" s="231">
        <v>0.90000000000000002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130</v>
      </c>
      <c r="AU119" s="237" t="s">
        <v>82</v>
      </c>
      <c r="AV119" s="13" t="s">
        <v>82</v>
      </c>
      <c r="AW119" s="13" t="s">
        <v>35</v>
      </c>
      <c r="AX119" s="13" t="s">
        <v>73</v>
      </c>
      <c r="AY119" s="237" t="s">
        <v>116</v>
      </c>
    </row>
    <row r="120" s="14" customFormat="1">
      <c r="A120" s="14"/>
      <c r="B120" s="238"/>
      <c r="C120" s="239"/>
      <c r="D120" s="228" t="s">
        <v>130</v>
      </c>
      <c r="E120" s="240" t="s">
        <v>19</v>
      </c>
      <c r="F120" s="241" t="s">
        <v>178</v>
      </c>
      <c r="G120" s="239"/>
      <c r="H120" s="240" t="s">
        <v>19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130</v>
      </c>
      <c r="AU120" s="247" t="s">
        <v>82</v>
      </c>
      <c r="AV120" s="14" t="s">
        <v>80</v>
      </c>
      <c r="AW120" s="14" t="s">
        <v>35</v>
      </c>
      <c r="AX120" s="14" t="s">
        <v>73</v>
      </c>
      <c r="AY120" s="247" t="s">
        <v>116</v>
      </c>
    </row>
    <row r="121" s="13" customFormat="1">
      <c r="A121" s="13"/>
      <c r="B121" s="226"/>
      <c r="C121" s="227"/>
      <c r="D121" s="228" t="s">
        <v>130</v>
      </c>
      <c r="E121" s="229" t="s">
        <v>19</v>
      </c>
      <c r="F121" s="230" t="s">
        <v>122</v>
      </c>
      <c r="G121" s="227"/>
      <c r="H121" s="231">
        <v>4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130</v>
      </c>
      <c r="AU121" s="237" t="s">
        <v>82</v>
      </c>
      <c r="AV121" s="13" t="s">
        <v>82</v>
      </c>
      <c r="AW121" s="13" t="s">
        <v>35</v>
      </c>
      <c r="AX121" s="13" t="s">
        <v>73</v>
      </c>
      <c r="AY121" s="237" t="s">
        <v>116</v>
      </c>
    </row>
    <row r="122" s="15" customFormat="1">
      <c r="A122" s="15"/>
      <c r="B122" s="248"/>
      <c r="C122" s="249"/>
      <c r="D122" s="228" t="s">
        <v>130</v>
      </c>
      <c r="E122" s="250" t="s">
        <v>19</v>
      </c>
      <c r="F122" s="251" t="s">
        <v>179</v>
      </c>
      <c r="G122" s="249"/>
      <c r="H122" s="252">
        <v>4.9000000000000004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130</v>
      </c>
      <c r="AU122" s="258" t="s">
        <v>82</v>
      </c>
      <c r="AV122" s="15" t="s">
        <v>122</v>
      </c>
      <c r="AW122" s="15" t="s">
        <v>35</v>
      </c>
      <c r="AX122" s="15" t="s">
        <v>80</v>
      </c>
      <c r="AY122" s="258" t="s">
        <v>116</v>
      </c>
    </row>
    <row r="123" s="2" customFormat="1" ht="55.5" customHeight="1">
      <c r="A123" s="40"/>
      <c r="B123" s="41"/>
      <c r="C123" s="207" t="s">
        <v>180</v>
      </c>
      <c r="D123" s="207" t="s">
        <v>118</v>
      </c>
      <c r="E123" s="208" t="s">
        <v>181</v>
      </c>
      <c r="F123" s="209" t="s">
        <v>182</v>
      </c>
      <c r="G123" s="210" t="s">
        <v>121</v>
      </c>
      <c r="H123" s="211">
        <v>26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44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122</v>
      </c>
      <c r="AT123" s="219" t="s">
        <v>118</v>
      </c>
      <c r="AU123" s="219" t="s">
        <v>82</v>
      </c>
      <c r="AY123" s="19" t="s">
        <v>116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80</v>
      </c>
      <c r="BK123" s="220">
        <f>ROUND(I123*H123,2)</f>
        <v>0</v>
      </c>
      <c r="BL123" s="19" t="s">
        <v>122</v>
      </c>
      <c r="BM123" s="219" t="s">
        <v>183</v>
      </c>
    </row>
    <row r="124" s="2" customFormat="1">
      <c r="A124" s="40"/>
      <c r="B124" s="41"/>
      <c r="C124" s="42"/>
      <c r="D124" s="221" t="s">
        <v>124</v>
      </c>
      <c r="E124" s="42"/>
      <c r="F124" s="222" t="s">
        <v>184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124</v>
      </c>
      <c r="AU124" s="19" t="s">
        <v>82</v>
      </c>
    </row>
    <row r="125" s="2" customFormat="1" ht="37.8" customHeight="1">
      <c r="A125" s="40"/>
      <c r="B125" s="41"/>
      <c r="C125" s="207" t="s">
        <v>185</v>
      </c>
      <c r="D125" s="207" t="s">
        <v>118</v>
      </c>
      <c r="E125" s="208" t="s">
        <v>186</v>
      </c>
      <c r="F125" s="209" t="s">
        <v>187</v>
      </c>
      <c r="G125" s="210" t="s">
        <v>121</v>
      </c>
      <c r="H125" s="211">
        <v>26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44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122</v>
      </c>
      <c r="AT125" s="219" t="s">
        <v>118</v>
      </c>
      <c r="AU125" s="219" t="s">
        <v>82</v>
      </c>
      <c r="AY125" s="19" t="s">
        <v>116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80</v>
      </c>
      <c r="BK125" s="220">
        <f>ROUND(I125*H125,2)</f>
        <v>0</v>
      </c>
      <c r="BL125" s="19" t="s">
        <v>122</v>
      </c>
      <c r="BM125" s="219" t="s">
        <v>188</v>
      </c>
    </row>
    <row r="126" s="2" customFormat="1">
      <c r="A126" s="40"/>
      <c r="B126" s="41"/>
      <c r="C126" s="42"/>
      <c r="D126" s="221" t="s">
        <v>124</v>
      </c>
      <c r="E126" s="42"/>
      <c r="F126" s="222" t="s">
        <v>189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124</v>
      </c>
      <c r="AU126" s="19" t="s">
        <v>82</v>
      </c>
    </row>
    <row r="127" s="2" customFormat="1" ht="37.8" customHeight="1">
      <c r="A127" s="40"/>
      <c r="B127" s="41"/>
      <c r="C127" s="207" t="s">
        <v>8</v>
      </c>
      <c r="D127" s="207" t="s">
        <v>118</v>
      </c>
      <c r="E127" s="208" t="s">
        <v>190</v>
      </c>
      <c r="F127" s="209" t="s">
        <v>191</v>
      </c>
      <c r="G127" s="210" t="s">
        <v>121</v>
      </c>
      <c r="H127" s="211">
        <v>26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44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122</v>
      </c>
      <c r="AT127" s="219" t="s">
        <v>118</v>
      </c>
      <c r="AU127" s="219" t="s">
        <v>82</v>
      </c>
      <c r="AY127" s="19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80</v>
      </c>
      <c r="BK127" s="220">
        <f>ROUND(I127*H127,2)</f>
        <v>0</v>
      </c>
      <c r="BL127" s="19" t="s">
        <v>122</v>
      </c>
      <c r="BM127" s="219" t="s">
        <v>192</v>
      </c>
    </row>
    <row r="128" s="2" customFormat="1">
      <c r="A128" s="40"/>
      <c r="B128" s="41"/>
      <c r="C128" s="42"/>
      <c r="D128" s="221" t="s">
        <v>124</v>
      </c>
      <c r="E128" s="42"/>
      <c r="F128" s="222" t="s">
        <v>193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124</v>
      </c>
      <c r="AU128" s="19" t="s">
        <v>82</v>
      </c>
    </row>
    <row r="129" s="2" customFormat="1" ht="16.5" customHeight="1">
      <c r="A129" s="40"/>
      <c r="B129" s="41"/>
      <c r="C129" s="259" t="s">
        <v>194</v>
      </c>
      <c r="D129" s="259" t="s">
        <v>195</v>
      </c>
      <c r="E129" s="260" t="s">
        <v>196</v>
      </c>
      <c r="F129" s="261" t="s">
        <v>197</v>
      </c>
      <c r="G129" s="262" t="s">
        <v>198</v>
      </c>
      <c r="H129" s="263">
        <v>0.52000000000000002</v>
      </c>
      <c r="I129" s="264"/>
      <c r="J129" s="265">
        <f>ROUND(I129*H129,2)</f>
        <v>0</v>
      </c>
      <c r="K129" s="266"/>
      <c r="L129" s="267"/>
      <c r="M129" s="268" t="s">
        <v>19</v>
      </c>
      <c r="N129" s="269" t="s">
        <v>44</v>
      </c>
      <c r="O129" s="86"/>
      <c r="P129" s="217">
        <f>O129*H129</f>
        <v>0</v>
      </c>
      <c r="Q129" s="217">
        <v>0.001</v>
      </c>
      <c r="R129" s="217">
        <f>Q129*H129</f>
        <v>0.00052000000000000006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166</v>
      </c>
      <c r="AT129" s="219" t="s">
        <v>195</v>
      </c>
      <c r="AU129" s="219" t="s">
        <v>82</v>
      </c>
      <c r="AY129" s="19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80</v>
      </c>
      <c r="BK129" s="220">
        <f>ROUND(I129*H129,2)</f>
        <v>0</v>
      </c>
      <c r="BL129" s="19" t="s">
        <v>122</v>
      </c>
      <c r="BM129" s="219" t="s">
        <v>199</v>
      </c>
    </row>
    <row r="130" s="13" customFormat="1">
      <c r="A130" s="13"/>
      <c r="B130" s="226"/>
      <c r="C130" s="227"/>
      <c r="D130" s="228" t="s">
        <v>130</v>
      </c>
      <c r="E130" s="227"/>
      <c r="F130" s="230" t="s">
        <v>200</v>
      </c>
      <c r="G130" s="227"/>
      <c r="H130" s="231">
        <v>0.52000000000000002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130</v>
      </c>
      <c r="AU130" s="237" t="s">
        <v>82</v>
      </c>
      <c r="AV130" s="13" t="s">
        <v>82</v>
      </c>
      <c r="AW130" s="13" t="s">
        <v>4</v>
      </c>
      <c r="AX130" s="13" t="s">
        <v>80</v>
      </c>
      <c r="AY130" s="237" t="s">
        <v>116</v>
      </c>
    </row>
    <row r="131" s="2" customFormat="1" ht="44.25" customHeight="1">
      <c r="A131" s="40"/>
      <c r="B131" s="41"/>
      <c r="C131" s="207" t="s">
        <v>201</v>
      </c>
      <c r="D131" s="207" t="s">
        <v>118</v>
      </c>
      <c r="E131" s="208" t="s">
        <v>202</v>
      </c>
      <c r="F131" s="209" t="s">
        <v>203</v>
      </c>
      <c r="G131" s="210" t="s">
        <v>121</v>
      </c>
      <c r="H131" s="211">
        <v>10.800000000000001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44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122</v>
      </c>
      <c r="AT131" s="219" t="s">
        <v>118</v>
      </c>
      <c r="AU131" s="219" t="s">
        <v>82</v>
      </c>
      <c r="AY131" s="19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80</v>
      </c>
      <c r="BK131" s="220">
        <f>ROUND(I131*H131,2)</f>
        <v>0</v>
      </c>
      <c r="BL131" s="19" t="s">
        <v>122</v>
      </c>
      <c r="BM131" s="219" t="s">
        <v>204</v>
      </c>
    </row>
    <row r="132" s="2" customFormat="1">
      <c r="A132" s="40"/>
      <c r="B132" s="41"/>
      <c r="C132" s="42"/>
      <c r="D132" s="221" t="s">
        <v>124</v>
      </c>
      <c r="E132" s="42"/>
      <c r="F132" s="222" t="s">
        <v>205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124</v>
      </c>
      <c r="AU132" s="19" t="s">
        <v>82</v>
      </c>
    </row>
    <row r="133" s="13" customFormat="1">
      <c r="A133" s="13"/>
      <c r="B133" s="226"/>
      <c r="C133" s="227"/>
      <c r="D133" s="228" t="s">
        <v>130</v>
      </c>
      <c r="E133" s="229" t="s">
        <v>19</v>
      </c>
      <c r="F133" s="230" t="s">
        <v>206</v>
      </c>
      <c r="G133" s="227"/>
      <c r="H133" s="231">
        <v>10.800000000000001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130</v>
      </c>
      <c r="AU133" s="237" t="s">
        <v>82</v>
      </c>
      <c r="AV133" s="13" t="s">
        <v>82</v>
      </c>
      <c r="AW133" s="13" t="s">
        <v>35</v>
      </c>
      <c r="AX133" s="13" t="s">
        <v>80</v>
      </c>
      <c r="AY133" s="237" t="s">
        <v>116</v>
      </c>
    </row>
    <row r="134" s="12" customFormat="1" ht="22.8" customHeight="1">
      <c r="A134" s="12"/>
      <c r="B134" s="191"/>
      <c r="C134" s="192"/>
      <c r="D134" s="193" t="s">
        <v>72</v>
      </c>
      <c r="E134" s="205" t="s">
        <v>145</v>
      </c>
      <c r="F134" s="205" t="s">
        <v>207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SUM(P135:P152)</f>
        <v>0</v>
      </c>
      <c r="Q134" s="199"/>
      <c r="R134" s="200">
        <f>SUM(R135:R152)</f>
        <v>20.484607999999998</v>
      </c>
      <c r="S134" s="199"/>
      <c r="T134" s="201">
        <f>SUM(T135:T152)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80</v>
      </c>
      <c r="AT134" s="203" t="s">
        <v>72</v>
      </c>
      <c r="AU134" s="203" t="s">
        <v>80</v>
      </c>
      <c r="AY134" s="202" t="s">
        <v>116</v>
      </c>
      <c r="BK134" s="204">
        <f>SUM(BK135:BK152)</f>
        <v>0</v>
      </c>
    </row>
    <row r="135" s="2" customFormat="1" ht="33" customHeight="1">
      <c r="A135" s="40"/>
      <c r="B135" s="41"/>
      <c r="C135" s="207" t="s">
        <v>208</v>
      </c>
      <c r="D135" s="207" t="s">
        <v>118</v>
      </c>
      <c r="E135" s="208" t="s">
        <v>209</v>
      </c>
      <c r="F135" s="209" t="s">
        <v>210</v>
      </c>
      <c r="G135" s="210" t="s">
        <v>121</v>
      </c>
      <c r="H135" s="211">
        <v>25.600000000000001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0.57499999999999996</v>
      </c>
      <c r="R135" s="217">
        <f>Q135*H135</f>
        <v>14.719999999999999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122</v>
      </c>
      <c r="AT135" s="219" t="s">
        <v>118</v>
      </c>
      <c r="AU135" s="219" t="s">
        <v>82</v>
      </c>
      <c r="AY135" s="19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80</v>
      </c>
      <c r="BK135" s="220">
        <f>ROUND(I135*H135,2)</f>
        <v>0</v>
      </c>
      <c r="BL135" s="19" t="s">
        <v>122</v>
      </c>
      <c r="BM135" s="219" t="s">
        <v>211</v>
      </c>
    </row>
    <row r="136" s="2" customFormat="1">
      <c r="A136" s="40"/>
      <c r="B136" s="41"/>
      <c r="C136" s="42"/>
      <c r="D136" s="221" t="s">
        <v>124</v>
      </c>
      <c r="E136" s="42"/>
      <c r="F136" s="222" t="s">
        <v>212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124</v>
      </c>
      <c r="AU136" s="19" t="s">
        <v>82</v>
      </c>
    </row>
    <row r="137" s="2" customFormat="1" ht="37.8" customHeight="1">
      <c r="A137" s="40"/>
      <c r="B137" s="41"/>
      <c r="C137" s="207" t="s">
        <v>213</v>
      </c>
      <c r="D137" s="207" t="s">
        <v>118</v>
      </c>
      <c r="E137" s="208" t="s">
        <v>214</v>
      </c>
      <c r="F137" s="209" t="s">
        <v>215</v>
      </c>
      <c r="G137" s="210" t="s">
        <v>121</v>
      </c>
      <c r="H137" s="211">
        <v>1.26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44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122</v>
      </c>
      <c r="AT137" s="219" t="s">
        <v>118</v>
      </c>
      <c r="AU137" s="219" t="s">
        <v>82</v>
      </c>
      <c r="AY137" s="19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80</v>
      </c>
      <c r="BK137" s="220">
        <f>ROUND(I137*H137,2)</f>
        <v>0</v>
      </c>
      <c r="BL137" s="19" t="s">
        <v>122</v>
      </c>
      <c r="BM137" s="219" t="s">
        <v>216</v>
      </c>
    </row>
    <row r="138" s="2" customFormat="1">
      <c r="A138" s="40"/>
      <c r="B138" s="41"/>
      <c r="C138" s="42"/>
      <c r="D138" s="221" t="s">
        <v>124</v>
      </c>
      <c r="E138" s="42"/>
      <c r="F138" s="222" t="s">
        <v>217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124</v>
      </c>
      <c r="AU138" s="19" t="s">
        <v>82</v>
      </c>
    </row>
    <row r="139" s="2" customFormat="1" ht="49.05" customHeight="1">
      <c r="A139" s="40"/>
      <c r="B139" s="41"/>
      <c r="C139" s="207" t="s">
        <v>218</v>
      </c>
      <c r="D139" s="207" t="s">
        <v>118</v>
      </c>
      <c r="E139" s="208" t="s">
        <v>219</v>
      </c>
      <c r="F139" s="209" t="s">
        <v>220</v>
      </c>
      <c r="G139" s="210" t="s">
        <v>121</v>
      </c>
      <c r="H139" s="211">
        <v>1.26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44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122</v>
      </c>
      <c r="AT139" s="219" t="s">
        <v>118</v>
      </c>
      <c r="AU139" s="219" t="s">
        <v>82</v>
      </c>
      <c r="AY139" s="19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80</v>
      </c>
      <c r="BK139" s="220">
        <f>ROUND(I139*H139,2)</f>
        <v>0</v>
      </c>
      <c r="BL139" s="19" t="s">
        <v>122</v>
      </c>
      <c r="BM139" s="219" t="s">
        <v>221</v>
      </c>
    </row>
    <row r="140" s="2" customFormat="1">
      <c r="A140" s="40"/>
      <c r="B140" s="41"/>
      <c r="C140" s="42"/>
      <c r="D140" s="221" t="s">
        <v>124</v>
      </c>
      <c r="E140" s="42"/>
      <c r="F140" s="222" t="s">
        <v>222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124</v>
      </c>
      <c r="AU140" s="19" t="s">
        <v>82</v>
      </c>
    </row>
    <row r="141" s="2" customFormat="1" ht="24.15" customHeight="1">
      <c r="A141" s="40"/>
      <c r="B141" s="41"/>
      <c r="C141" s="207" t="s">
        <v>223</v>
      </c>
      <c r="D141" s="207" t="s">
        <v>118</v>
      </c>
      <c r="E141" s="208" t="s">
        <v>224</v>
      </c>
      <c r="F141" s="209" t="s">
        <v>225</v>
      </c>
      <c r="G141" s="210" t="s">
        <v>121</v>
      </c>
      <c r="H141" s="211">
        <v>1.26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44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122</v>
      </c>
      <c r="AT141" s="219" t="s">
        <v>118</v>
      </c>
      <c r="AU141" s="219" t="s">
        <v>82</v>
      </c>
      <c r="AY141" s="19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80</v>
      </c>
      <c r="BK141" s="220">
        <f>ROUND(I141*H141,2)</f>
        <v>0</v>
      </c>
      <c r="BL141" s="19" t="s">
        <v>122</v>
      </c>
      <c r="BM141" s="219" t="s">
        <v>226</v>
      </c>
    </row>
    <row r="142" s="2" customFormat="1">
      <c r="A142" s="40"/>
      <c r="B142" s="41"/>
      <c r="C142" s="42"/>
      <c r="D142" s="221" t="s">
        <v>124</v>
      </c>
      <c r="E142" s="42"/>
      <c r="F142" s="222" t="s">
        <v>227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124</v>
      </c>
      <c r="AU142" s="19" t="s">
        <v>82</v>
      </c>
    </row>
    <row r="143" s="2" customFormat="1" ht="24.15" customHeight="1">
      <c r="A143" s="40"/>
      <c r="B143" s="41"/>
      <c r="C143" s="207" t="s">
        <v>228</v>
      </c>
      <c r="D143" s="207" t="s">
        <v>118</v>
      </c>
      <c r="E143" s="208" t="s">
        <v>229</v>
      </c>
      <c r="F143" s="209" t="s">
        <v>230</v>
      </c>
      <c r="G143" s="210" t="s">
        <v>121</v>
      </c>
      <c r="H143" s="211">
        <v>1.26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44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122</v>
      </c>
      <c r="AT143" s="219" t="s">
        <v>118</v>
      </c>
      <c r="AU143" s="219" t="s">
        <v>82</v>
      </c>
      <c r="AY143" s="19" t="s">
        <v>116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80</v>
      </c>
      <c r="BK143" s="220">
        <f>ROUND(I143*H143,2)</f>
        <v>0</v>
      </c>
      <c r="BL143" s="19" t="s">
        <v>122</v>
      </c>
      <c r="BM143" s="219" t="s">
        <v>231</v>
      </c>
    </row>
    <row r="144" s="2" customFormat="1">
      <c r="A144" s="40"/>
      <c r="B144" s="41"/>
      <c r="C144" s="42"/>
      <c r="D144" s="221" t="s">
        <v>124</v>
      </c>
      <c r="E144" s="42"/>
      <c r="F144" s="222" t="s">
        <v>232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124</v>
      </c>
      <c r="AU144" s="19" t="s">
        <v>82</v>
      </c>
    </row>
    <row r="145" s="2" customFormat="1" ht="44.25" customHeight="1">
      <c r="A145" s="40"/>
      <c r="B145" s="41"/>
      <c r="C145" s="207" t="s">
        <v>165</v>
      </c>
      <c r="D145" s="207" t="s">
        <v>118</v>
      </c>
      <c r="E145" s="208" t="s">
        <v>233</v>
      </c>
      <c r="F145" s="209" t="s">
        <v>234</v>
      </c>
      <c r="G145" s="210" t="s">
        <v>121</v>
      </c>
      <c r="H145" s="211">
        <v>1.26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44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122</v>
      </c>
      <c r="AT145" s="219" t="s">
        <v>118</v>
      </c>
      <c r="AU145" s="219" t="s">
        <v>82</v>
      </c>
      <c r="AY145" s="19" t="s">
        <v>116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80</v>
      </c>
      <c r="BK145" s="220">
        <f>ROUND(I145*H145,2)</f>
        <v>0</v>
      </c>
      <c r="BL145" s="19" t="s">
        <v>122</v>
      </c>
      <c r="BM145" s="219" t="s">
        <v>235</v>
      </c>
    </row>
    <row r="146" s="2" customFormat="1">
      <c r="A146" s="40"/>
      <c r="B146" s="41"/>
      <c r="C146" s="42"/>
      <c r="D146" s="221" t="s">
        <v>124</v>
      </c>
      <c r="E146" s="42"/>
      <c r="F146" s="222" t="s">
        <v>236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124</v>
      </c>
      <c r="AU146" s="19" t="s">
        <v>82</v>
      </c>
    </row>
    <row r="147" s="13" customFormat="1">
      <c r="A147" s="13"/>
      <c r="B147" s="226"/>
      <c r="C147" s="227"/>
      <c r="D147" s="228" t="s">
        <v>130</v>
      </c>
      <c r="E147" s="229" t="s">
        <v>19</v>
      </c>
      <c r="F147" s="230" t="s">
        <v>131</v>
      </c>
      <c r="G147" s="227"/>
      <c r="H147" s="231">
        <v>1.26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130</v>
      </c>
      <c r="AU147" s="237" t="s">
        <v>82</v>
      </c>
      <c r="AV147" s="13" t="s">
        <v>82</v>
      </c>
      <c r="AW147" s="13" t="s">
        <v>35</v>
      </c>
      <c r="AX147" s="13" t="s">
        <v>80</v>
      </c>
      <c r="AY147" s="237" t="s">
        <v>116</v>
      </c>
    </row>
    <row r="148" s="2" customFormat="1" ht="78" customHeight="1">
      <c r="A148" s="40"/>
      <c r="B148" s="41"/>
      <c r="C148" s="207" t="s">
        <v>7</v>
      </c>
      <c r="D148" s="207" t="s">
        <v>118</v>
      </c>
      <c r="E148" s="208" t="s">
        <v>237</v>
      </c>
      <c r="F148" s="209" t="s">
        <v>238</v>
      </c>
      <c r="G148" s="210" t="s">
        <v>121</v>
      </c>
      <c r="H148" s="211">
        <v>25.600000000000001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44</v>
      </c>
      <c r="O148" s="86"/>
      <c r="P148" s="217">
        <f>O148*H148</f>
        <v>0</v>
      </c>
      <c r="Q148" s="217">
        <v>0.089219999999999994</v>
      </c>
      <c r="R148" s="217">
        <f>Q148*H148</f>
        <v>2.2840319999999998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122</v>
      </c>
      <c r="AT148" s="219" t="s">
        <v>118</v>
      </c>
      <c r="AU148" s="219" t="s">
        <v>82</v>
      </c>
      <c r="AY148" s="19" t="s">
        <v>116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80</v>
      </c>
      <c r="BK148" s="220">
        <f>ROUND(I148*H148,2)</f>
        <v>0</v>
      </c>
      <c r="BL148" s="19" t="s">
        <v>122</v>
      </c>
      <c r="BM148" s="219" t="s">
        <v>239</v>
      </c>
    </row>
    <row r="149" s="2" customFormat="1">
      <c r="A149" s="40"/>
      <c r="B149" s="41"/>
      <c r="C149" s="42"/>
      <c r="D149" s="221" t="s">
        <v>124</v>
      </c>
      <c r="E149" s="42"/>
      <c r="F149" s="222" t="s">
        <v>240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124</v>
      </c>
      <c r="AU149" s="19" t="s">
        <v>82</v>
      </c>
    </row>
    <row r="150" s="13" customFormat="1">
      <c r="A150" s="13"/>
      <c r="B150" s="226"/>
      <c r="C150" s="227"/>
      <c r="D150" s="228" t="s">
        <v>130</v>
      </c>
      <c r="E150" s="229" t="s">
        <v>19</v>
      </c>
      <c r="F150" s="230" t="s">
        <v>241</v>
      </c>
      <c r="G150" s="227"/>
      <c r="H150" s="231">
        <v>25.600000000000001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130</v>
      </c>
      <c r="AU150" s="237" t="s">
        <v>82</v>
      </c>
      <c r="AV150" s="13" t="s">
        <v>82</v>
      </c>
      <c r="AW150" s="13" t="s">
        <v>35</v>
      </c>
      <c r="AX150" s="13" t="s">
        <v>80</v>
      </c>
      <c r="AY150" s="237" t="s">
        <v>116</v>
      </c>
    </row>
    <row r="151" s="2" customFormat="1" ht="24.15" customHeight="1">
      <c r="A151" s="40"/>
      <c r="B151" s="41"/>
      <c r="C151" s="259" t="s">
        <v>242</v>
      </c>
      <c r="D151" s="259" t="s">
        <v>195</v>
      </c>
      <c r="E151" s="260" t="s">
        <v>243</v>
      </c>
      <c r="F151" s="261" t="s">
        <v>244</v>
      </c>
      <c r="G151" s="262" t="s">
        <v>121</v>
      </c>
      <c r="H151" s="263">
        <v>26.367999999999999</v>
      </c>
      <c r="I151" s="264"/>
      <c r="J151" s="265">
        <f>ROUND(I151*H151,2)</f>
        <v>0</v>
      </c>
      <c r="K151" s="266"/>
      <c r="L151" s="267"/>
      <c r="M151" s="268" t="s">
        <v>19</v>
      </c>
      <c r="N151" s="269" t="s">
        <v>44</v>
      </c>
      <c r="O151" s="86"/>
      <c r="P151" s="217">
        <f>O151*H151</f>
        <v>0</v>
      </c>
      <c r="Q151" s="217">
        <v>0.13200000000000001</v>
      </c>
      <c r="R151" s="217">
        <f>Q151*H151</f>
        <v>3.4805760000000001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166</v>
      </c>
      <c r="AT151" s="219" t="s">
        <v>195</v>
      </c>
      <c r="AU151" s="219" t="s">
        <v>82</v>
      </c>
      <c r="AY151" s="19" t="s">
        <v>116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80</v>
      </c>
      <c r="BK151" s="220">
        <f>ROUND(I151*H151,2)</f>
        <v>0</v>
      </c>
      <c r="BL151" s="19" t="s">
        <v>122</v>
      </c>
      <c r="BM151" s="219" t="s">
        <v>245</v>
      </c>
    </row>
    <row r="152" s="13" customFormat="1">
      <c r="A152" s="13"/>
      <c r="B152" s="226"/>
      <c r="C152" s="227"/>
      <c r="D152" s="228" t="s">
        <v>130</v>
      </c>
      <c r="E152" s="227"/>
      <c r="F152" s="230" t="s">
        <v>246</v>
      </c>
      <c r="G152" s="227"/>
      <c r="H152" s="231">
        <v>26.367999999999999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130</v>
      </c>
      <c r="AU152" s="237" t="s">
        <v>82</v>
      </c>
      <c r="AV152" s="13" t="s">
        <v>82</v>
      </c>
      <c r="AW152" s="13" t="s">
        <v>4</v>
      </c>
      <c r="AX152" s="13" t="s">
        <v>80</v>
      </c>
      <c r="AY152" s="237" t="s">
        <v>116</v>
      </c>
    </row>
    <row r="153" s="12" customFormat="1" ht="22.8" customHeight="1">
      <c r="A153" s="12"/>
      <c r="B153" s="191"/>
      <c r="C153" s="192"/>
      <c r="D153" s="193" t="s">
        <v>72</v>
      </c>
      <c r="E153" s="205" t="s">
        <v>171</v>
      </c>
      <c r="F153" s="205" t="s">
        <v>247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SUM(P154:P179)</f>
        <v>0</v>
      </c>
      <c r="Q153" s="199"/>
      <c r="R153" s="200">
        <f>SUM(R154:R179)</f>
        <v>4.0647452000000008</v>
      </c>
      <c r="S153" s="199"/>
      <c r="T153" s="201">
        <f>SUM(T154:T179)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80</v>
      </c>
      <c r="AT153" s="203" t="s">
        <v>72</v>
      </c>
      <c r="AU153" s="203" t="s">
        <v>80</v>
      </c>
      <c r="AY153" s="202" t="s">
        <v>116</v>
      </c>
      <c r="BK153" s="204">
        <f>SUM(BK154:BK179)</f>
        <v>0</v>
      </c>
    </row>
    <row r="154" s="2" customFormat="1" ht="16.5" customHeight="1">
      <c r="A154" s="40"/>
      <c r="B154" s="41"/>
      <c r="C154" s="207" t="s">
        <v>248</v>
      </c>
      <c r="D154" s="207" t="s">
        <v>118</v>
      </c>
      <c r="E154" s="208" t="s">
        <v>249</v>
      </c>
      <c r="F154" s="209" t="s">
        <v>250</v>
      </c>
      <c r="G154" s="210" t="s">
        <v>251</v>
      </c>
      <c r="H154" s="211">
        <v>8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44</v>
      </c>
      <c r="O154" s="86"/>
      <c r="P154" s="217">
        <f>O154*H154</f>
        <v>0</v>
      </c>
      <c r="Q154" s="217">
        <v>0.0030000000000000001</v>
      </c>
      <c r="R154" s="217">
        <f>Q154*H154</f>
        <v>0.024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122</v>
      </c>
      <c r="AT154" s="219" t="s">
        <v>118</v>
      </c>
      <c r="AU154" s="219" t="s">
        <v>82</v>
      </c>
      <c r="AY154" s="19" t="s">
        <v>116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80</v>
      </c>
      <c r="BK154" s="220">
        <f>ROUND(I154*H154,2)</f>
        <v>0</v>
      </c>
      <c r="BL154" s="19" t="s">
        <v>122</v>
      </c>
      <c r="BM154" s="219" t="s">
        <v>252</v>
      </c>
    </row>
    <row r="155" s="2" customFormat="1">
      <c r="A155" s="40"/>
      <c r="B155" s="41"/>
      <c r="C155" s="42"/>
      <c r="D155" s="221" t="s">
        <v>124</v>
      </c>
      <c r="E155" s="42"/>
      <c r="F155" s="222" t="s">
        <v>253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124</v>
      </c>
      <c r="AU155" s="19" t="s">
        <v>82</v>
      </c>
    </row>
    <row r="156" s="2" customFormat="1" ht="16.5" customHeight="1">
      <c r="A156" s="40"/>
      <c r="B156" s="41"/>
      <c r="C156" s="259" t="s">
        <v>254</v>
      </c>
      <c r="D156" s="259" t="s">
        <v>195</v>
      </c>
      <c r="E156" s="260" t="s">
        <v>255</v>
      </c>
      <c r="F156" s="261" t="s">
        <v>256</v>
      </c>
      <c r="G156" s="262" t="s">
        <v>251</v>
      </c>
      <c r="H156" s="263">
        <v>8</v>
      </c>
      <c r="I156" s="264"/>
      <c r="J156" s="265">
        <f>ROUND(I156*H156,2)</f>
        <v>0</v>
      </c>
      <c r="K156" s="266"/>
      <c r="L156" s="267"/>
      <c r="M156" s="268" t="s">
        <v>19</v>
      </c>
      <c r="N156" s="269" t="s">
        <v>44</v>
      </c>
      <c r="O156" s="86"/>
      <c r="P156" s="217">
        <f>O156*H156</f>
        <v>0</v>
      </c>
      <c r="Q156" s="217">
        <v>0.0061000000000000004</v>
      </c>
      <c r="R156" s="217">
        <f>Q156*H156</f>
        <v>0.048800000000000003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166</v>
      </c>
      <c r="AT156" s="219" t="s">
        <v>195</v>
      </c>
      <c r="AU156" s="219" t="s">
        <v>82</v>
      </c>
      <c r="AY156" s="19" t="s">
        <v>116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80</v>
      </c>
      <c r="BK156" s="220">
        <f>ROUND(I156*H156,2)</f>
        <v>0</v>
      </c>
      <c r="BL156" s="19" t="s">
        <v>122</v>
      </c>
      <c r="BM156" s="219" t="s">
        <v>257</v>
      </c>
    </row>
    <row r="157" s="2" customFormat="1" ht="24.15" customHeight="1">
      <c r="A157" s="40"/>
      <c r="B157" s="41"/>
      <c r="C157" s="207" t="s">
        <v>258</v>
      </c>
      <c r="D157" s="207" t="s">
        <v>118</v>
      </c>
      <c r="E157" s="208" t="s">
        <v>259</v>
      </c>
      <c r="F157" s="209" t="s">
        <v>260</v>
      </c>
      <c r="G157" s="210" t="s">
        <v>261</v>
      </c>
      <c r="H157" s="211">
        <v>5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44</v>
      </c>
      <c r="O157" s="86"/>
      <c r="P157" s="217">
        <f>O157*H157</f>
        <v>0</v>
      </c>
      <c r="Q157" s="217">
        <v>0.00020000000000000001</v>
      </c>
      <c r="R157" s="217">
        <f>Q157*H157</f>
        <v>0.001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122</v>
      </c>
      <c r="AT157" s="219" t="s">
        <v>118</v>
      </c>
      <c r="AU157" s="219" t="s">
        <v>82</v>
      </c>
      <c r="AY157" s="19" t="s">
        <v>116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80</v>
      </c>
      <c r="BK157" s="220">
        <f>ROUND(I157*H157,2)</f>
        <v>0</v>
      </c>
      <c r="BL157" s="19" t="s">
        <v>122</v>
      </c>
      <c r="BM157" s="219" t="s">
        <v>262</v>
      </c>
    </row>
    <row r="158" s="2" customFormat="1">
      <c r="A158" s="40"/>
      <c r="B158" s="41"/>
      <c r="C158" s="42"/>
      <c r="D158" s="221" t="s">
        <v>124</v>
      </c>
      <c r="E158" s="42"/>
      <c r="F158" s="222" t="s">
        <v>263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124</v>
      </c>
      <c r="AU158" s="19" t="s">
        <v>82</v>
      </c>
    </row>
    <row r="159" s="14" customFormat="1">
      <c r="A159" s="14"/>
      <c r="B159" s="238"/>
      <c r="C159" s="239"/>
      <c r="D159" s="228" t="s">
        <v>130</v>
      </c>
      <c r="E159" s="240" t="s">
        <v>19</v>
      </c>
      <c r="F159" s="241" t="s">
        <v>264</v>
      </c>
      <c r="G159" s="239"/>
      <c r="H159" s="240" t="s">
        <v>19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130</v>
      </c>
      <c r="AU159" s="247" t="s">
        <v>82</v>
      </c>
      <c r="AV159" s="14" t="s">
        <v>80</v>
      </c>
      <c r="AW159" s="14" t="s">
        <v>35</v>
      </c>
      <c r="AX159" s="14" t="s">
        <v>73</v>
      </c>
      <c r="AY159" s="247" t="s">
        <v>116</v>
      </c>
    </row>
    <row r="160" s="13" customFormat="1">
      <c r="A160" s="13"/>
      <c r="B160" s="226"/>
      <c r="C160" s="227"/>
      <c r="D160" s="228" t="s">
        <v>130</v>
      </c>
      <c r="E160" s="229" t="s">
        <v>19</v>
      </c>
      <c r="F160" s="230" t="s">
        <v>145</v>
      </c>
      <c r="G160" s="227"/>
      <c r="H160" s="231">
        <v>5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130</v>
      </c>
      <c r="AU160" s="237" t="s">
        <v>82</v>
      </c>
      <c r="AV160" s="13" t="s">
        <v>82</v>
      </c>
      <c r="AW160" s="13" t="s">
        <v>35</v>
      </c>
      <c r="AX160" s="13" t="s">
        <v>80</v>
      </c>
      <c r="AY160" s="237" t="s">
        <v>116</v>
      </c>
    </row>
    <row r="161" s="2" customFormat="1" ht="49.05" customHeight="1">
      <c r="A161" s="40"/>
      <c r="B161" s="41"/>
      <c r="C161" s="207" t="s">
        <v>265</v>
      </c>
      <c r="D161" s="207" t="s">
        <v>118</v>
      </c>
      <c r="E161" s="208" t="s">
        <v>266</v>
      </c>
      <c r="F161" s="209" t="s">
        <v>267</v>
      </c>
      <c r="G161" s="210" t="s">
        <v>261</v>
      </c>
      <c r="H161" s="211">
        <v>4.2000000000000002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0.15540000000000001</v>
      </c>
      <c r="R161" s="217">
        <f>Q161*H161</f>
        <v>0.65268000000000004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122</v>
      </c>
      <c r="AT161" s="219" t="s">
        <v>118</v>
      </c>
      <c r="AU161" s="219" t="s">
        <v>82</v>
      </c>
      <c r="AY161" s="19" t="s">
        <v>116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80</v>
      </c>
      <c r="BK161" s="220">
        <f>ROUND(I161*H161,2)</f>
        <v>0</v>
      </c>
      <c r="BL161" s="19" t="s">
        <v>122</v>
      </c>
      <c r="BM161" s="219" t="s">
        <v>268</v>
      </c>
    </row>
    <row r="162" s="2" customFormat="1">
      <c r="A162" s="40"/>
      <c r="B162" s="41"/>
      <c r="C162" s="42"/>
      <c r="D162" s="221" t="s">
        <v>124</v>
      </c>
      <c r="E162" s="42"/>
      <c r="F162" s="222" t="s">
        <v>269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124</v>
      </c>
      <c r="AU162" s="19" t="s">
        <v>82</v>
      </c>
    </row>
    <row r="163" s="2" customFormat="1" ht="24.15" customHeight="1">
      <c r="A163" s="40"/>
      <c r="B163" s="41"/>
      <c r="C163" s="259" t="s">
        <v>270</v>
      </c>
      <c r="D163" s="259" t="s">
        <v>195</v>
      </c>
      <c r="E163" s="260" t="s">
        <v>271</v>
      </c>
      <c r="F163" s="261" t="s">
        <v>272</v>
      </c>
      <c r="G163" s="262" t="s">
        <v>261</v>
      </c>
      <c r="H163" s="263">
        <v>4.2839999999999998</v>
      </c>
      <c r="I163" s="264"/>
      <c r="J163" s="265">
        <f>ROUND(I163*H163,2)</f>
        <v>0</v>
      </c>
      <c r="K163" s="266"/>
      <c r="L163" s="267"/>
      <c r="M163" s="268" t="s">
        <v>19</v>
      </c>
      <c r="N163" s="269" t="s">
        <v>44</v>
      </c>
      <c r="O163" s="86"/>
      <c r="P163" s="217">
        <f>O163*H163</f>
        <v>0</v>
      </c>
      <c r="Q163" s="217">
        <v>0.048300000000000003</v>
      </c>
      <c r="R163" s="217">
        <f>Q163*H163</f>
        <v>0.2069172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166</v>
      </c>
      <c r="AT163" s="219" t="s">
        <v>195</v>
      </c>
      <c r="AU163" s="219" t="s">
        <v>82</v>
      </c>
      <c r="AY163" s="19" t="s">
        <v>116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80</v>
      </c>
      <c r="BK163" s="220">
        <f>ROUND(I163*H163,2)</f>
        <v>0</v>
      </c>
      <c r="BL163" s="19" t="s">
        <v>122</v>
      </c>
      <c r="BM163" s="219" t="s">
        <v>273</v>
      </c>
    </row>
    <row r="164" s="13" customFormat="1">
      <c r="A164" s="13"/>
      <c r="B164" s="226"/>
      <c r="C164" s="227"/>
      <c r="D164" s="228" t="s">
        <v>130</v>
      </c>
      <c r="E164" s="227"/>
      <c r="F164" s="230" t="s">
        <v>274</v>
      </c>
      <c r="G164" s="227"/>
      <c r="H164" s="231">
        <v>4.2839999999999998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130</v>
      </c>
      <c r="AU164" s="237" t="s">
        <v>82</v>
      </c>
      <c r="AV164" s="13" t="s">
        <v>82</v>
      </c>
      <c r="AW164" s="13" t="s">
        <v>4</v>
      </c>
      <c r="AX164" s="13" t="s">
        <v>80</v>
      </c>
      <c r="AY164" s="237" t="s">
        <v>116</v>
      </c>
    </row>
    <row r="165" s="2" customFormat="1" ht="49.05" customHeight="1">
      <c r="A165" s="40"/>
      <c r="B165" s="41"/>
      <c r="C165" s="207" t="s">
        <v>275</v>
      </c>
      <c r="D165" s="207" t="s">
        <v>118</v>
      </c>
      <c r="E165" s="208" t="s">
        <v>276</v>
      </c>
      <c r="F165" s="209" t="s">
        <v>277</v>
      </c>
      <c r="G165" s="210" t="s">
        <v>261</v>
      </c>
      <c r="H165" s="211">
        <v>17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44</v>
      </c>
      <c r="O165" s="86"/>
      <c r="P165" s="217">
        <f>O165*H165</f>
        <v>0</v>
      </c>
      <c r="Q165" s="217">
        <v>0.1295</v>
      </c>
      <c r="R165" s="217">
        <f>Q165*H165</f>
        <v>2.2015000000000002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122</v>
      </c>
      <c r="AT165" s="219" t="s">
        <v>118</v>
      </c>
      <c r="AU165" s="219" t="s">
        <v>82</v>
      </c>
      <c r="AY165" s="19" t="s">
        <v>116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80</v>
      </c>
      <c r="BK165" s="220">
        <f>ROUND(I165*H165,2)</f>
        <v>0</v>
      </c>
      <c r="BL165" s="19" t="s">
        <v>122</v>
      </c>
      <c r="BM165" s="219" t="s">
        <v>278</v>
      </c>
    </row>
    <row r="166" s="2" customFormat="1">
      <c r="A166" s="40"/>
      <c r="B166" s="41"/>
      <c r="C166" s="42"/>
      <c r="D166" s="221" t="s">
        <v>124</v>
      </c>
      <c r="E166" s="42"/>
      <c r="F166" s="222" t="s">
        <v>279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124</v>
      </c>
      <c r="AU166" s="19" t="s">
        <v>82</v>
      </c>
    </row>
    <row r="167" s="2" customFormat="1" ht="16.5" customHeight="1">
      <c r="A167" s="40"/>
      <c r="B167" s="41"/>
      <c r="C167" s="259" t="s">
        <v>280</v>
      </c>
      <c r="D167" s="259" t="s">
        <v>195</v>
      </c>
      <c r="E167" s="260" t="s">
        <v>281</v>
      </c>
      <c r="F167" s="261" t="s">
        <v>282</v>
      </c>
      <c r="G167" s="262" t="s">
        <v>261</v>
      </c>
      <c r="H167" s="263">
        <v>1</v>
      </c>
      <c r="I167" s="264"/>
      <c r="J167" s="265">
        <f>ROUND(I167*H167,2)</f>
        <v>0</v>
      </c>
      <c r="K167" s="266"/>
      <c r="L167" s="267"/>
      <c r="M167" s="268" t="s">
        <v>19</v>
      </c>
      <c r="N167" s="269" t="s">
        <v>44</v>
      </c>
      <c r="O167" s="86"/>
      <c r="P167" s="217">
        <f>O167*H167</f>
        <v>0</v>
      </c>
      <c r="Q167" s="217">
        <v>0.029000000000000001</v>
      </c>
      <c r="R167" s="217">
        <f>Q167*H167</f>
        <v>0.029000000000000001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166</v>
      </c>
      <c r="AT167" s="219" t="s">
        <v>195</v>
      </c>
      <c r="AU167" s="219" t="s">
        <v>82</v>
      </c>
      <c r="AY167" s="19" t="s">
        <v>116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80</v>
      </c>
      <c r="BK167" s="220">
        <f>ROUND(I167*H167,2)</f>
        <v>0</v>
      </c>
      <c r="BL167" s="19" t="s">
        <v>122</v>
      </c>
      <c r="BM167" s="219" t="s">
        <v>283</v>
      </c>
    </row>
    <row r="168" s="13" customFormat="1">
      <c r="A168" s="13"/>
      <c r="B168" s="226"/>
      <c r="C168" s="227"/>
      <c r="D168" s="228" t="s">
        <v>130</v>
      </c>
      <c r="E168" s="227"/>
      <c r="F168" s="230" t="s">
        <v>284</v>
      </c>
      <c r="G168" s="227"/>
      <c r="H168" s="231">
        <v>1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130</v>
      </c>
      <c r="AU168" s="237" t="s">
        <v>82</v>
      </c>
      <c r="AV168" s="13" t="s">
        <v>82</v>
      </c>
      <c r="AW168" s="13" t="s">
        <v>4</v>
      </c>
      <c r="AX168" s="13" t="s">
        <v>80</v>
      </c>
      <c r="AY168" s="237" t="s">
        <v>116</v>
      </c>
    </row>
    <row r="169" s="2" customFormat="1" ht="16.5" customHeight="1">
      <c r="A169" s="40"/>
      <c r="B169" s="41"/>
      <c r="C169" s="259" t="s">
        <v>285</v>
      </c>
      <c r="D169" s="259" t="s">
        <v>195</v>
      </c>
      <c r="E169" s="260" t="s">
        <v>286</v>
      </c>
      <c r="F169" s="261" t="s">
        <v>287</v>
      </c>
      <c r="G169" s="262" t="s">
        <v>261</v>
      </c>
      <c r="H169" s="263">
        <v>16</v>
      </c>
      <c r="I169" s="264"/>
      <c r="J169" s="265">
        <f>ROUND(I169*H169,2)</f>
        <v>0</v>
      </c>
      <c r="K169" s="266"/>
      <c r="L169" s="267"/>
      <c r="M169" s="268" t="s">
        <v>19</v>
      </c>
      <c r="N169" s="269" t="s">
        <v>44</v>
      </c>
      <c r="O169" s="86"/>
      <c r="P169" s="217">
        <f>O169*H169</f>
        <v>0</v>
      </c>
      <c r="Q169" s="217">
        <v>0.056120000000000003</v>
      </c>
      <c r="R169" s="217">
        <f>Q169*H169</f>
        <v>0.89792000000000005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166</v>
      </c>
      <c r="AT169" s="219" t="s">
        <v>195</v>
      </c>
      <c r="AU169" s="219" t="s">
        <v>82</v>
      </c>
      <c r="AY169" s="19" t="s">
        <v>116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80</v>
      </c>
      <c r="BK169" s="220">
        <f>ROUND(I169*H169,2)</f>
        <v>0</v>
      </c>
      <c r="BL169" s="19" t="s">
        <v>122</v>
      </c>
      <c r="BM169" s="219" t="s">
        <v>288</v>
      </c>
    </row>
    <row r="170" s="13" customFormat="1">
      <c r="A170" s="13"/>
      <c r="B170" s="226"/>
      <c r="C170" s="227"/>
      <c r="D170" s="228" t="s">
        <v>130</v>
      </c>
      <c r="E170" s="229" t="s">
        <v>19</v>
      </c>
      <c r="F170" s="230" t="s">
        <v>289</v>
      </c>
      <c r="G170" s="227"/>
      <c r="H170" s="231">
        <v>16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130</v>
      </c>
      <c r="AU170" s="237" t="s">
        <v>82</v>
      </c>
      <c r="AV170" s="13" t="s">
        <v>82</v>
      </c>
      <c r="AW170" s="13" t="s">
        <v>35</v>
      </c>
      <c r="AX170" s="13" t="s">
        <v>80</v>
      </c>
      <c r="AY170" s="237" t="s">
        <v>116</v>
      </c>
    </row>
    <row r="171" s="2" customFormat="1" ht="62.7" customHeight="1">
      <c r="A171" s="40"/>
      <c r="B171" s="41"/>
      <c r="C171" s="207" t="s">
        <v>290</v>
      </c>
      <c r="D171" s="207" t="s">
        <v>118</v>
      </c>
      <c r="E171" s="208" t="s">
        <v>291</v>
      </c>
      <c r="F171" s="209" t="s">
        <v>292</v>
      </c>
      <c r="G171" s="210" t="s">
        <v>261</v>
      </c>
      <c r="H171" s="211">
        <v>4.7999999999999998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44</v>
      </c>
      <c r="O171" s="86"/>
      <c r="P171" s="217">
        <f>O171*H171</f>
        <v>0</v>
      </c>
      <c r="Q171" s="217">
        <v>0.00060999999999999997</v>
      </c>
      <c r="R171" s="217">
        <f>Q171*H171</f>
        <v>0.0029279999999999996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122</v>
      </c>
      <c r="AT171" s="219" t="s">
        <v>118</v>
      </c>
      <c r="AU171" s="219" t="s">
        <v>82</v>
      </c>
      <c r="AY171" s="19" t="s">
        <v>116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80</v>
      </c>
      <c r="BK171" s="220">
        <f>ROUND(I171*H171,2)</f>
        <v>0</v>
      </c>
      <c r="BL171" s="19" t="s">
        <v>122</v>
      </c>
      <c r="BM171" s="219" t="s">
        <v>293</v>
      </c>
    </row>
    <row r="172" s="2" customFormat="1">
      <c r="A172" s="40"/>
      <c r="B172" s="41"/>
      <c r="C172" s="42"/>
      <c r="D172" s="221" t="s">
        <v>124</v>
      </c>
      <c r="E172" s="42"/>
      <c r="F172" s="222" t="s">
        <v>294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124</v>
      </c>
      <c r="AU172" s="19" t="s">
        <v>82</v>
      </c>
    </row>
    <row r="173" s="2" customFormat="1" ht="24.15" customHeight="1">
      <c r="A173" s="40"/>
      <c r="B173" s="41"/>
      <c r="C173" s="207" t="s">
        <v>295</v>
      </c>
      <c r="D173" s="207" t="s">
        <v>118</v>
      </c>
      <c r="E173" s="208" t="s">
        <v>296</v>
      </c>
      <c r="F173" s="209" t="s">
        <v>297</v>
      </c>
      <c r="G173" s="210" t="s">
        <v>261</v>
      </c>
      <c r="H173" s="211">
        <v>4.7999999999999998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44</v>
      </c>
      <c r="O173" s="86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122</v>
      </c>
      <c r="AT173" s="219" t="s">
        <v>118</v>
      </c>
      <c r="AU173" s="219" t="s">
        <v>82</v>
      </c>
      <c r="AY173" s="19" t="s">
        <v>116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80</v>
      </c>
      <c r="BK173" s="220">
        <f>ROUND(I173*H173,2)</f>
        <v>0</v>
      </c>
      <c r="BL173" s="19" t="s">
        <v>122</v>
      </c>
      <c r="BM173" s="219" t="s">
        <v>298</v>
      </c>
    </row>
    <row r="174" s="2" customFormat="1">
      <c r="A174" s="40"/>
      <c r="B174" s="41"/>
      <c r="C174" s="42"/>
      <c r="D174" s="221" t="s">
        <v>124</v>
      </c>
      <c r="E174" s="42"/>
      <c r="F174" s="222" t="s">
        <v>299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124</v>
      </c>
      <c r="AU174" s="19" t="s">
        <v>82</v>
      </c>
    </row>
    <row r="175" s="13" customFormat="1">
      <c r="A175" s="13"/>
      <c r="B175" s="226"/>
      <c r="C175" s="227"/>
      <c r="D175" s="228" t="s">
        <v>130</v>
      </c>
      <c r="E175" s="229" t="s">
        <v>19</v>
      </c>
      <c r="F175" s="230" t="s">
        <v>300</v>
      </c>
      <c r="G175" s="227"/>
      <c r="H175" s="231">
        <v>4.7999999999999998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130</v>
      </c>
      <c r="AU175" s="237" t="s">
        <v>82</v>
      </c>
      <c r="AV175" s="13" t="s">
        <v>82</v>
      </c>
      <c r="AW175" s="13" t="s">
        <v>35</v>
      </c>
      <c r="AX175" s="13" t="s">
        <v>80</v>
      </c>
      <c r="AY175" s="237" t="s">
        <v>116</v>
      </c>
    </row>
    <row r="176" s="2" customFormat="1" ht="62.7" customHeight="1">
      <c r="A176" s="40"/>
      <c r="B176" s="41"/>
      <c r="C176" s="207" t="s">
        <v>301</v>
      </c>
      <c r="D176" s="207" t="s">
        <v>118</v>
      </c>
      <c r="E176" s="208" t="s">
        <v>302</v>
      </c>
      <c r="F176" s="209" t="s">
        <v>303</v>
      </c>
      <c r="G176" s="210" t="s">
        <v>121</v>
      </c>
      <c r="H176" s="211">
        <v>2.5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44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122</v>
      </c>
      <c r="AT176" s="219" t="s">
        <v>118</v>
      </c>
      <c r="AU176" s="219" t="s">
        <v>82</v>
      </c>
      <c r="AY176" s="19" t="s">
        <v>116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80</v>
      </c>
      <c r="BK176" s="220">
        <f>ROUND(I176*H176,2)</f>
        <v>0</v>
      </c>
      <c r="BL176" s="19" t="s">
        <v>122</v>
      </c>
      <c r="BM176" s="219" t="s">
        <v>304</v>
      </c>
    </row>
    <row r="177" s="2" customFormat="1">
      <c r="A177" s="40"/>
      <c r="B177" s="41"/>
      <c r="C177" s="42"/>
      <c r="D177" s="221" t="s">
        <v>124</v>
      </c>
      <c r="E177" s="42"/>
      <c r="F177" s="222" t="s">
        <v>305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124</v>
      </c>
      <c r="AU177" s="19" t="s">
        <v>82</v>
      </c>
    </row>
    <row r="178" s="14" customFormat="1">
      <c r="A178" s="14"/>
      <c r="B178" s="238"/>
      <c r="C178" s="239"/>
      <c r="D178" s="228" t="s">
        <v>130</v>
      </c>
      <c r="E178" s="240" t="s">
        <v>19</v>
      </c>
      <c r="F178" s="241" t="s">
        <v>306</v>
      </c>
      <c r="G178" s="239"/>
      <c r="H178" s="240" t="s">
        <v>19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130</v>
      </c>
      <c r="AU178" s="247" t="s">
        <v>82</v>
      </c>
      <c r="AV178" s="14" t="s">
        <v>80</v>
      </c>
      <c r="AW178" s="14" t="s">
        <v>35</v>
      </c>
      <c r="AX178" s="14" t="s">
        <v>73</v>
      </c>
      <c r="AY178" s="247" t="s">
        <v>116</v>
      </c>
    </row>
    <row r="179" s="13" customFormat="1">
      <c r="A179" s="13"/>
      <c r="B179" s="226"/>
      <c r="C179" s="227"/>
      <c r="D179" s="228" t="s">
        <v>130</v>
      </c>
      <c r="E179" s="229" t="s">
        <v>19</v>
      </c>
      <c r="F179" s="230" t="s">
        <v>307</v>
      </c>
      <c r="G179" s="227"/>
      <c r="H179" s="231">
        <v>2.5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130</v>
      </c>
      <c r="AU179" s="237" t="s">
        <v>82</v>
      </c>
      <c r="AV179" s="13" t="s">
        <v>82</v>
      </c>
      <c r="AW179" s="13" t="s">
        <v>35</v>
      </c>
      <c r="AX179" s="13" t="s">
        <v>80</v>
      </c>
      <c r="AY179" s="237" t="s">
        <v>116</v>
      </c>
    </row>
    <row r="180" s="12" customFormat="1" ht="22.8" customHeight="1">
      <c r="A180" s="12"/>
      <c r="B180" s="191"/>
      <c r="C180" s="192"/>
      <c r="D180" s="193" t="s">
        <v>72</v>
      </c>
      <c r="E180" s="205" t="s">
        <v>308</v>
      </c>
      <c r="F180" s="205" t="s">
        <v>309</v>
      </c>
      <c r="G180" s="192"/>
      <c r="H180" s="192"/>
      <c r="I180" s="195"/>
      <c r="J180" s="206">
        <f>BK180</f>
        <v>0</v>
      </c>
      <c r="K180" s="192"/>
      <c r="L180" s="197"/>
      <c r="M180" s="198"/>
      <c r="N180" s="199"/>
      <c r="O180" s="199"/>
      <c r="P180" s="200">
        <f>SUM(P181:P191)</f>
        <v>0</v>
      </c>
      <c r="Q180" s="199"/>
      <c r="R180" s="200">
        <f>SUM(R181:R191)</f>
        <v>0</v>
      </c>
      <c r="S180" s="199"/>
      <c r="T180" s="201">
        <f>SUM(T181:T191)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2" t="s">
        <v>80</v>
      </c>
      <c r="AT180" s="203" t="s">
        <v>72</v>
      </c>
      <c r="AU180" s="203" t="s">
        <v>80</v>
      </c>
      <c r="AY180" s="202" t="s">
        <v>116</v>
      </c>
      <c r="BK180" s="204">
        <f>SUM(BK181:BK191)</f>
        <v>0</v>
      </c>
    </row>
    <row r="181" s="2" customFormat="1" ht="37.8" customHeight="1">
      <c r="A181" s="40"/>
      <c r="B181" s="41"/>
      <c r="C181" s="207" t="s">
        <v>310</v>
      </c>
      <c r="D181" s="207" t="s">
        <v>118</v>
      </c>
      <c r="E181" s="208" t="s">
        <v>311</v>
      </c>
      <c r="F181" s="209" t="s">
        <v>312</v>
      </c>
      <c r="G181" s="210" t="s">
        <v>161</v>
      </c>
      <c r="H181" s="211">
        <v>0.48899999999999999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44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122</v>
      </c>
      <c r="AT181" s="219" t="s">
        <v>118</v>
      </c>
      <c r="AU181" s="219" t="s">
        <v>82</v>
      </c>
      <c r="AY181" s="19" t="s">
        <v>116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80</v>
      </c>
      <c r="BK181" s="220">
        <f>ROUND(I181*H181,2)</f>
        <v>0</v>
      </c>
      <c r="BL181" s="19" t="s">
        <v>122</v>
      </c>
      <c r="BM181" s="219" t="s">
        <v>313</v>
      </c>
    </row>
    <row r="182" s="2" customFormat="1">
      <c r="A182" s="40"/>
      <c r="B182" s="41"/>
      <c r="C182" s="42"/>
      <c r="D182" s="221" t="s">
        <v>124</v>
      </c>
      <c r="E182" s="42"/>
      <c r="F182" s="222" t="s">
        <v>314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124</v>
      </c>
      <c r="AU182" s="19" t="s">
        <v>82</v>
      </c>
    </row>
    <row r="183" s="2" customFormat="1" ht="24.15" customHeight="1">
      <c r="A183" s="40"/>
      <c r="B183" s="41"/>
      <c r="C183" s="207" t="s">
        <v>315</v>
      </c>
      <c r="D183" s="207" t="s">
        <v>118</v>
      </c>
      <c r="E183" s="208" t="s">
        <v>316</v>
      </c>
      <c r="F183" s="209" t="s">
        <v>317</v>
      </c>
      <c r="G183" s="210" t="s">
        <v>161</v>
      </c>
      <c r="H183" s="211">
        <v>2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122</v>
      </c>
      <c r="AT183" s="219" t="s">
        <v>118</v>
      </c>
      <c r="AU183" s="219" t="s">
        <v>82</v>
      </c>
      <c r="AY183" s="19" t="s">
        <v>116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80</v>
      </c>
      <c r="BK183" s="220">
        <f>ROUND(I183*H183,2)</f>
        <v>0</v>
      </c>
      <c r="BL183" s="19" t="s">
        <v>122</v>
      </c>
      <c r="BM183" s="219" t="s">
        <v>318</v>
      </c>
    </row>
    <row r="184" s="2" customFormat="1">
      <c r="A184" s="40"/>
      <c r="B184" s="41"/>
      <c r="C184" s="42"/>
      <c r="D184" s="221" t="s">
        <v>124</v>
      </c>
      <c r="E184" s="42"/>
      <c r="F184" s="222" t="s">
        <v>319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124</v>
      </c>
      <c r="AU184" s="19" t="s">
        <v>82</v>
      </c>
    </row>
    <row r="185" s="14" customFormat="1">
      <c r="A185" s="14"/>
      <c r="B185" s="238"/>
      <c r="C185" s="239"/>
      <c r="D185" s="228" t="s">
        <v>130</v>
      </c>
      <c r="E185" s="240" t="s">
        <v>19</v>
      </c>
      <c r="F185" s="241" t="s">
        <v>320</v>
      </c>
      <c r="G185" s="239"/>
      <c r="H185" s="240" t="s">
        <v>19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130</v>
      </c>
      <c r="AU185" s="247" t="s">
        <v>82</v>
      </c>
      <c r="AV185" s="14" t="s">
        <v>80</v>
      </c>
      <c r="AW185" s="14" t="s">
        <v>35</v>
      </c>
      <c r="AX185" s="14" t="s">
        <v>73</v>
      </c>
      <c r="AY185" s="247" t="s">
        <v>116</v>
      </c>
    </row>
    <row r="186" s="13" customFormat="1">
      <c r="A186" s="13"/>
      <c r="B186" s="226"/>
      <c r="C186" s="227"/>
      <c r="D186" s="228" t="s">
        <v>130</v>
      </c>
      <c r="E186" s="229" t="s">
        <v>19</v>
      </c>
      <c r="F186" s="230" t="s">
        <v>321</v>
      </c>
      <c r="G186" s="227"/>
      <c r="H186" s="231">
        <v>1.956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130</v>
      </c>
      <c r="AU186" s="237" t="s">
        <v>82</v>
      </c>
      <c r="AV186" s="13" t="s">
        <v>82</v>
      </c>
      <c r="AW186" s="13" t="s">
        <v>35</v>
      </c>
      <c r="AX186" s="13" t="s">
        <v>73</v>
      </c>
      <c r="AY186" s="237" t="s">
        <v>116</v>
      </c>
    </row>
    <row r="187" s="13" customFormat="1">
      <c r="A187" s="13"/>
      <c r="B187" s="226"/>
      <c r="C187" s="227"/>
      <c r="D187" s="228" t="s">
        <v>130</v>
      </c>
      <c r="E187" s="229" t="s">
        <v>19</v>
      </c>
      <c r="F187" s="230" t="s">
        <v>82</v>
      </c>
      <c r="G187" s="227"/>
      <c r="H187" s="231">
        <v>2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130</v>
      </c>
      <c r="AU187" s="237" t="s">
        <v>82</v>
      </c>
      <c r="AV187" s="13" t="s">
        <v>82</v>
      </c>
      <c r="AW187" s="13" t="s">
        <v>35</v>
      </c>
      <c r="AX187" s="13" t="s">
        <v>80</v>
      </c>
      <c r="AY187" s="237" t="s">
        <v>116</v>
      </c>
    </row>
    <row r="188" s="2" customFormat="1" ht="44.25" customHeight="1">
      <c r="A188" s="40"/>
      <c r="B188" s="41"/>
      <c r="C188" s="207" t="s">
        <v>322</v>
      </c>
      <c r="D188" s="207" t="s">
        <v>118</v>
      </c>
      <c r="E188" s="208" t="s">
        <v>323</v>
      </c>
      <c r="F188" s="209" t="s">
        <v>160</v>
      </c>
      <c r="G188" s="210" t="s">
        <v>161</v>
      </c>
      <c r="H188" s="211">
        <v>0.36499999999999999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44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122</v>
      </c>
      <c r="AT188" s="219" t="s">
        <v>118</v>
      </c>
      <c r="AU188" s="219" t="s">
        <v>82</v>
      </c>
      <c r="AY188" s="19" t="s">
        <v>116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80</v>
      </c>
      <c r="BK188" s="220">
        <f>ROUND(I188*H188,2)</f>
        <v>0</v>
      </c>
      <c r="BL188" s="19" t="s">
        <v>122</v>
      </c>
      <c r="BM188" s="219" t="s">
        <v>324</v>
      </c>
    </row>
    <row r="189" s="2" customFormat="1">
      <c r="A189" s="40"/>
      <c r="B189" s="41"/>
      <c r="C189" s="42"/>
      <c r="D189" s="221" t="s">
        <v>124</v>
      </c>
      <c r="E189" s="42"/>
      <c r="F189" s="222" t="s">
        <v>325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124</v>
      </c>
      <c r="AU189" s="19" t="s">
        <v>82</v>
      </c>
    </row>
    <row r="190" s="2" customFormat="1" ht="44.25" customHeight="1">
      <c r="A190" s="40"/>
      <c r="B190" s="41"/>
      <c r="C190" s="207" t="s">
        <v>326</v>
      </c>
      <c r="D190" s="207" t="s">
        <v>118</v>
      </c>
      <c r="E190" s="208" t="s">
        <v>327</v>
      </c>
      <c r="F190" s="209" t="s">
        <v>328</v>
      </c>
      <c r="G190" s="210" t="s">
        <v>161</v>
      </c>
      <c r="H190" s="211">
        <v>0.123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44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122</v>
      </c>
      <c r="AT190" s="219" t="s">
        <v>118</v>
      </c>
      <c r="AU190" s="219" t="s">
        <v>82</v>
      </c>
      <c r="AY190" s="19" t="s">
        <v>116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80</v>
      </c>
      <c r="BK190" s="220">
        <f>ROUND(I190*H190,2)</f>
        <v>0</v>
      </c>
      <c r="BL190" s="19" t="s">
        <v>122</v>
      </c>
      <c r="BM190" s="219" t="s">
        <v>329</v>
      </c>
    </row>
    <row r="191" s="2" customFormat="1">
      <c r="A191" s="40"/>
      <c r="B191" s="41"/>
      <c r="C191" s="42"/>
      <c r="D191" s="221" t="s">
        <v>124</v>
      </c>
      <c r="E191" s="42"/>
      <c r="F191" s="222" t="s">
        <v>330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124</v>
      </c>
      <c r="AU191" s="19" t="s">
        <v>82</v>
      </c>
    </row>
    <row r="192" s="12" customFormat="1" ht="22.8" customHeight="1">
      <c r="A192" s="12"/>
      <c r="B192" s="191"/>
      <c r="C192" s="192"/>
      <c r="D192" s="193" t="s">
        <v>72</v>
      </c>
      <c r="E192" s="205" t="s">
        <v>331</v>
      </c>
      <c r="F192" s="205" t="s">
        <v>332</v>
      </c>
      <c r="G192" s="192"/>
      <c r="H192" s="192"/>
      <c r="I192" s="195"/>
      <c r="J192" s="206">
        <f>BK192</f>
        <v>0</v>
      </c>
      <c r="K192" s="192"/>
      <c r="L192" s="197"/>
      <c r="M192" s="198"/>
      <c r="N192" s="199"/>
      <c r="O192" s="199"/>
      <c r="P192" s="200">
        <f>SUM(P193:P194)</f>
        <v>0</v>
      </c>
      <c r="Q192" s="199"/>
      <c r="R192" s="200">
        <f>SUM(R193:R194)</f>
        <v>0</v>
      </c>
      <c r="S192" s="199"/>
      <c r="T192" s="201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2" t="s">
        <v>80</v>
      </c>
      <c r="AT192" s="203" t="s">
        <v>72</v>
      </c>
      <c r="AU192" s="203" t="s">
        <v>80</v>
      </c>
      <c r="AY192" s="202" t="s">
        <v>116</v>
      </c>
      <c r="BK192" s="204">
        <f>SUM(BK193:BK194)</f>
        <v>0</v>
      </c>
    </row>
    <row r="193" s="2" customFormat="1" ht="37.8" customHeight="1">
      <c r="A193" s="40"/>
      <c r="B193" s="41"/>
      <c r="C193" s="207" t="s">
        <v>333</v>
      </c>
      <c r="D193" s="207" t="s">
        <v>118</v>
      </c>
      <c r="E193" s="208" t="s">
        <v>334</v>
      </c>
      <c r="F193" s="209" t="s">
        <v>335</v>
      </c>
      <c r="G193" s="210" t="s">
        <v>161</v>
      </c>
      <c r="H193" s="211">
        <v>24.550000000000001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44</v>
      </c>
      <c r="O193" s="86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122</v>
      </c>
      <c r="AT193" s="219" t="s">
        <v>118</v>
      </c>
      <c r="AU193" s="219" t="s">
        <v>82</v>
      </c>
      <c r="AY193" s="19" t="s">
        <v>116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80</v>
      </c>
      <c r="BK193" s="220">
        <f>ROUND(I193*H193,2)</f>
        <v>0</v>
      </c>
      <c r="BL193" s="19" t="s">
        <v>122</v>
      </c>
      <c r="BM193" s="219" t="s">
        <v>336</v>
      </c>
    </row>
    <row r="194" s="2" customFormat="1">
      <c r="A194" s="40"/>
      <c r="B194" s="41"/>
      <c r="C194" s="42"/>
      <c r="D194" s="221" t="s">
        <v>124</v>
      </c>
      <c r="E194" s="42"/>
      <c r="F194" s="222" t="s">
        <v>337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124</v>
      </c>
      <c r="AU194" s="19" t="s">
        <v>82</v>
      </c>
    </row>
    <row r="195" s="12" customFormat="1" ht="25.92" customHeight="1">
      <c r="A195" s="12"/>
      <c r="B195" s="191"/>
      <c r="C195" s="192"/>
      <c r="D195" s="193" t="s">
        <v>72</v>
      </c>
      <c r="E195" s="194" t="s">
        <v>195</v>
      </c>
      <c r="F195" s="194" t="s">
        <v>338</v>
      </c>
      <c r="G195" s="192"/>
      <c r="H195" s="192"/>
      <c r="I195" s="195"/>
      <c r="J195" s="196">
        <f>BK195</f>
        <v>0</v>
      </c>
      <c r="K195" s="192"/>
      <c r="L195" s="197"/>
      <c r="M195" s="198"/>
      <c r="N195" s="199"/>
      <c r="O195" s="199"/>
      <c r="P195" s="200">
        <f>P196</f>
        <v>0</v>
      </c>
      <c r="Q195" s="199"/>
      <c r="R195" s="200">
        <f>R196</f>
        <v>0.44159999999999994</v>
      </c>
      <c r="S195" s="199"/>
      <c r="T195" s="201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2" t="s">
        <v>132</v>
      </c>
      <c r="AT195" s="203" t="s">
        <v>72</v>
      </c>
      <c r="AU195" s="203" t="s">
        <v>73</v>
      </c>
      <c r="AY195" s="202" t="s">
        <v>116</v>
      </c>
      <c r="BK195" s="204">
        <f>BK196</f>
        <v>0</v>
      </c>
    </row>
    <row r="196" s="12" customFormat="1" ht="22.8" customHeight="1">
      <c r="A196" s="12"/>
      <c r="B196" s="191"/>
      <c r="C196" s="192"/>
      <c r="D196" s="193" t="s">
        <v>72</v>
      </c>
      <c r="E196" s="205" t="s">
        <v>339</v>
      </c>
      <c r="F196" s="205" t="s">
        <v>340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SUM(P197:P204)</f>
        <v>0</v>
      </c>
      <c r="Q196" s="199"/>
      <c r="R196" s="200">
        <f>SUM(R197:R204)</f>
        <v>0.44159999999999994</v>
      </c>
      <c r="S196" s="199"/>
      <c r="T196" s="201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2" t="s">
        <v>132</v>
      </c>
      <c r="AT196" s="203" t="s">
        <v>72</v>
      </c>
      <c r="AU196" s="203" t="s">
        <v>80</v>
      </c>
      <c r="AY196" s="202" t="s">
        <v>116</v>
      </c>
      <c r="BK196" s="204">
        <f>SUM(BK197:BK204)</f>
        <v>0</v>
      </c>
    </row>
    <row r="197" s="2" customFormat="1" ht="49.05" customHeight="1">
      <c r="A197" s="40"/>
      <c r="B197" s="41"/>
      <c r="C197" s="207" t="s">
        <v>341</v>
      </c>
      <c r="D197" s="207" t="s">
        <v>118</v>
      </c>
      <c r="E197" s="208" t="s">
        <v>342</v>
      </c>
      <c r="F197" s="209" t="s">
        <v>343</v>
      </c>
      <c r="G197" s="210" t="s">
        <v>261</v>
      </c>
      <c r="H197" s="211">
        <v>5.5999999999999996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44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344</v>
      </c>
      <c r="AT197" s="219" t="s">
        <v>118</v>
      </c>
      <c r="AU197" s="219" t="s">
        <v>82</v>
      </c>
      <c r="AY197" s="19" t="s">
        <v>116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80</v>
      </c>
      <c r="BK197" s="220">
        <f>ROUND(I197*H197,2)</f>
        <v>0</v>
      </c>
      <c r="BL197" s="19" t="s">
        <v>344</v>
      </c>
      <c r="BM197" s="219" t="s">
        <v>345</v>
      </c>
    </row>
    <row r="198" s="2" customFormat="1">
      <c r="A198" s="40"/>
      <c r="B198" s="41"/>
      <c r="C198" s="42"/>
      <c r="D198" s="221" t="s">
        <v>124</v>
      </c>
      <c r="E198" s="42"/>
      <c r="F198" s="222" t="s">
        <v>346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124</v>
      </c>
      <c r="AU198" s="19" t="s">
        <v>82</v>
      </c>
    </row>
    <row r="199" s="2" customFormat="1" ht="24.15" customHeight="1">
      <c r="A199" s="40"/>
      <c r="B199" s="41"/>
      <c r="C199" s="259" t="s">
        <v>347</v>
      </c>
      <c r="D199" s="259" t="s">
        <v>195</v>
      </c>
      <c r="E199" s="260" t="s">
        <v>348</v>
      </c>
      <c r="F199" s="261" t="s">
        <v>349</v>
      </c>
      <c r="G199" s="262" t="s">
        <v>261</v>
      </c>
      <c r="H199" s="263">
        <v>5.5999999999999996</v>
      </c>
      <c r="I199" s="264"/>
      <c r="J199" s="265">
        <f>ROUND(I199*H199,2)</f>
        <v>0</v>
      </c>
      <c r="K199" s="266"/>
      <c r="L199" s="267"/>
      <c r="M199" s="268" t="s">
        <v>19</v>
      </c>
      <c r="N199" s="269" t="s">
        <v>44</v>
      </c>
      <c r="O199" s="86"/>
      <c r="P199" s="217">
        <f>O199*H199</f>
        <v>0</v>
      </c>
      <c r="Q199" s="217">
        <v>0.059999999999999998</v>
      </c>
      <c r="R199" s="217">
        <f>Q199*H199</f>
        <v>0.33599999999999997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350</v>
      </c>
      <c r="AT199" s="219" t="s">
        <v>195</v>
      </c>
      <c r="AU199" s="219" t="s">
        <v>82</v>
      </c>
      <c r="AY199" s="19" t="s">
        <v>116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80</v>
      </c>
      <c r="BK199" s="220">
        <f>ROUND(I199*H199,2)</f>
        <v>0</v>
      </c>
      <c r="BL199" s="19" t="s">
        <v>350</v>
      </c>
      <c r="BM199" s="219" t="s">
        <v>351</v>
      </c>
    </row>
    <row r="200" s="2" customFormat="1" ht="21.75" customHeight="1">
      <c r="A200" s="40"/>
      <c r="B200" s="41"/>
      <c r="C200" s="259" t="s">
        <v>352</v>
      </c>
      <c r="D200" s="259" t="s">
        <v>195</v>
      </c>
      <c r="E200" s="260" t="s">
        <v>353</v>
      </c>
      <c r="F200" s="261" t="s">
        <v>354</v>
      </c>
      <c r="G200" s="262" t="s">
        <v>251</v>
      </c>
      <c r="H200" s="263">
        <v>11</v>
      </c>
      <c r="I200" s="264"/>
      <c r="J200" s="265">
        <f>ROUND(I200*H200,2)</f>
        <v>0</v>
      </c>
      <c r="K200" s="266"/>
      <c r="L200" s="267"/>
      <c r="M200" s="268" t="s">
        <v>19</v>
      </c>
      <c r="N200" s="269" t="s">
        <v>44</v>
      </c>
      <c r="O200" s="86"/>
      <c r="P200" s="217">
        <f>O200*H200</f>
        <v>0</v>
      </c>
      <c r="Q200" s="217">
        <v>0.0095999999999999992</v>
      </c>
      <c r="R200" s="217">
        <f>Q200*H200</f>
        <v>0.10559999999999999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350</v>
      </c>
      <c r="AT200" s="219" t="s">
        <v>195</v>
      </c>
      <c r="AU200" s="219" t="s">
        <v>82</v>
      </c>
      <c r="AY200" s="19" t="s">
        <v>116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80</v>
      </c>
      <c r="BK200" s="220">
        <f>ROUND(I200*H200,2)</f>
        <v>0</v>
      </c>
      <c r="BL200" s="19" t="s">
        <v>350</v>
      </c>
      <c r="BM200" s="219" t="s">
        <v>355</v>
      </c>
    </row>
    <row r="201" s="13" customFormat="1">
      <c r="A201" s="13"/>
      <c r="B201" s="226"/>
      <c r="C201" s="227"/>
      <c r="D201" s="228" t="s">
        <v>130</v>
      </c>
      <c r="E201" s="229" t="s">
        <v>19</v>
      </c>
      <c r="F201" s="230" t="s">
        <v>356</v>
      </c>
      <c r="G201" s="227"/>
      <c r="H201" s="231">
        <v>11.199999999999999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130</v>
      </c>
      <c r="AU201" s="237" t="s">
        <v>82</v>
      </c>
      <c r="AV201" s="13" t="s">
        <v>82</v>
      </c>
      <c r="AW201" s="13" t="s">
        <v>35</v>
      </c>
      <c r="AX201" s="13" t="s">
        <v>73</v>
      </c>
      <c r="AY201" s="237" t="s">
        <v>116</v>
      </c>
    </row>
    <row r="202" s="13" customFormat="1">
      <c r="A202" s="13"/>
      <c r="B202" s="226"/>
      <c r="C202" s="227"/>
      <c r="D202" s="228" t="s">
        <v>130</v>
      </c>
      <c r="E202" s="229" t="s">
        <v>19</v>
      </c>
      <c r="F202" s="230" t="s">
        <v>185</v>
      </c>
      <c r="G202" s="227"/>
      <c r="H202" s="231">
        <v>11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130</v>
      </c>
      <c r="AU202" s="237" t="s">
        <v>82</v>
      </c>
      <c r="AV202" s="13" t="s">
        <v>82</v>
      </c>
      <c r="AW202" s="13" t="s">
        <v>35</v>
      </c>
      <c r="AX202" s="13" t="s">
        <v>80</v>
      </c>
      <c r="AY202" s="237" t="s">
        <v>116</v>
      </c>
    </row>
    <row r="203" s="2" customFormat="1" ht="33" customHeight="1">
      <c r="A203" s="40"/>
      <c r="B203" s="41"/>
      <c r="C203" s="207" t="s">
        <v>357</v>
      </c>
      <c r="D203" s="207" t="s">
        <v>118</v>
      </c>
      <c r="E203" s="208" t="s">
        <v>358</v>
      </c>
      <c r="F203" s="209" t="s">
        <v>359</v>
      </c>
      <c r="G203" s="210" t="s">
        <v>161</v>
      </c>
      <c r="H203" s="211">
        <v>0.442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44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344</v>
      </c>
      <c r="AT203" s="219" t="s">
        <v>118</v>
      </c>
      <c r="AU203" s="219" t="s">
        <v>82</v>
      </c>
      <c r="AY203" s="19" t="s">
        <v>116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80</v>
      </c>
      <c r="BK203" s="220">
        <f>ROUND(I203*H203,2)</f>
        <v>0</v>
      </c>
      <c r="BL203" s="19" t="s">
        <v>344</v>
      </c>
      <c r="BM203" s="219" t="s">
        <v>360</v>
      </c>
    </row>
    <row r="204" s="2" customFormat="1">
      <c r="A204" s="40"/>
      <c r="B204" s="41"/>
      <c r="C204" s="42"/>
      <c r="D204" s="221" t="s">
        <v>124</v>
      </c>
      <c r="E204" s="42"/>
      <c r="F204" s="222" t="s">
        <v>361</v>
      </c>
      <c r="G204" s="42"/>
      <c r="H204" s="42"/>
      <c r="I204" s="223"/>
      <c r="J204" s="42"/>
      <c r="K204" s="42"/>
      <c r="L204" s="46"/>
      <c r="M204" s="270"/>
      <c r="N204" s="271"/>
      <c r="O204" s="272"/>
      <c r="P204" s="272"/>
      <c r="Q204" s="272"/>
      <c r="R204" s="272"/>
      <c r="S204" s="272"/>
      <c r="T204" s="273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124</v>
      </c>
      <c r="AU204" s="19" t="s">
        <v>82</v>
      </c>
    </row>
    <row r="205" s="2" customFormat="1" ht="6.96" customHeight="1">
      <c r="A205" s="40"/>
      <c r="B205" s="61"/>
      <c r="C205" s="62"/>
      <c r="D205" s="62"/>
      <c r="E205" s="62"/>
      <c r="F205" s="62"/>
      <c r="G205" s="62"/>
      <c r="H205" s="62"/>
      <c r="I205" s="62"/>
      <c r="J205" s="62"/>
      <c r="K205" s="62"/>
      <c r="L205" s="46"/>
      <c r="M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</sheetData>
  <sheetProtection sheet="1" autoFilter="0" formatColumns="0" formatRows="0" objects="1" scenarios="1" spinCount="100000" saltValue="B/ltMy+0BEl5H0ymEYIQt9hKvekLt/97LnsN9o7gCFwKPIj8zkD1e7FUGEM/OKlNSrxPgcrdXPkktCgCGag+Bw==" hashValue="HYKajPbGhsElVlwING0W1ECzjOtdjZ/CAoSsMYmt7V3DImBFDcJehwZvySutKH0CxUFLEN1LcFIGRpi0xKVSCw==" algorithmName="SHA-512" password="CC35"/>
  <autoFilter ref="C86:K20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322"/>
    <hyperlink ref="F93" r:id="rId2" display="https://podminky.urs.cz/item/CS_URS_2024_02/113107341"/>
    <hyperlink ref="F96" r:id="rId3" display="https://podminky.urs.cz/item/CS_URS_2024_02/121151103"/>
    <hyperlink ref="F99" r:id="rId4" display="https://podminky.urs.cz/item/CS_URS_2024_02/122151101"/>
    <hyperlink ref="F103" r:id="rId5" display="https://podminky.urs.cz/item/CS_URS_2024_02/132212231"/>
    <hyperlink ref="F108" r:id="rId6" display="https://podminky.urs.cz/item/CS_URS_2024_02/162651112"/>
    <hyperlink ref="F111" r:id="rId7" display="https://podminky.urs.cz/item/CS_URS_2024_02/171201231"/>
    <hyperlink ref="F115" r:id="rId8" display="https://podminky.urs.cz/item/CS_URS_2024_02/171251201"/>
    <hyperlink ref="F117" r:id="rId9" display="https://podminky.urs.cz/item/CS_URS_2024_02/174111101"/>
    <hyperlink ref="F124" r:id="rId10" display="https://podminky.urs.cz/item/CS_URS_2024_02/181111111"/>
    <hyperlink ref="F126" r:id="rId11" display="https://podminky.urs.cz/item/CS_URS_2024_02/181311103"/>
    <hyperlink ref="F128" r:id="rId12" display="https://podminky.urs.cz/item/CS_URS_2024_02/181411131"/>
    <hyperlink ref="F132" r:id="rId13" display="https://podminky.urs.cz/item/CS_URS_2024_02/182111121"/>
    <hyperlink ref="F136" r:id="rId14" display="https://podminky.urs.cz/item/CS_URS_2024_02/564871011"/>
    <hyperlink ref="F138" r:id="rId15" display="https://podminky.urs.cz/item/CS_URS_2024_02/564962111"/>
    <hyperlink ref="F140" r:id="rId16" display="https://podminky.urs.cz/item/CS_URS_2024_02/565145101"/>
    <hyperlink ref="F142" r:id="rId17" display="https://podminky.urs.cz/item/CS_URS_2024_02/573191111"/>
    <hyperlink ref="F144" r:id="rId18" display="https://podminky.urs.cz/item/CS_URS_2024_02/573231108"/>
    <hyperlink ref="F146" r:id="rId19" display="https://podminky.urs.cz/item/CS_URS_2024_02/577134211"/>
    <hyperlink ref="F149" r:id="rId20" display="https://podminky.urs.cz/item/CS_URS_2024_02/596211110"/>
    <hyperlink ref="F155" r:id="rId21" display="https://podminky.urs.cz/item/CS_URS_2024_02/912113111"/>
    <hyperlink ref="F158" r:id="rId22" display="https://podminky.urs.cz/item/CS_URS_2024_02/915211115"/>
    <hyperlink ref="F162" r:id="rId23" display="https://podminky.urs.cz/item/CS_URS_2024_02/916131213"/>
    <hyperlink ref="F166" r:id="rId24" display="https://podminky.urs.cz/item/CS_URS_2024_02/916231213"/>
    <hyperlink ref="F172" r:id="rId25" display="https://podminky.urs.cz/item/CS_URS_2024_02/919732211"/>
    <hyperlink ref="F174" r:id="rId26" display="https://podminky.urs.cz/item/CS_URS_2024_02/919735111"/>
    <hyperlink ref="F177" r:id="rId27" display="https://podminky.urs.cz/item/CS_URS_2024_02/938909331"/>
    <hyperlink ref="F182" r:id="rId28" display="https://podminky.urs.cz/item/CS_URS_2024_02/997221571"/>
    <hyperlink ref="F184" r:id="rId29" display="https://podminky.urs.cz/item/CS_URS_2024_02/997221579"/>
    <hyperlink ref="F189" r:id="rId30" display="https://podminky.urs.cz/item/CS_URS_2024_02/997221873"/>
    <hyperlink ref="F191" r:id="rId31" display="https://podminky.urs.cz/item/CS_URS_2024_02/997221875"/>
    <hyperlink ref="F194" r:id="rId32" display="https://podminky.urs.cz/item/CS_URS_2024_02/998223011"/>
    <hyperlink ref="F198" r:id="rId33" display="https://podminky.urs.cz/item/CS_URS_2024_02/460751112"/>
    <hyperlink ref="F204" r:id="rId34" display="https://podminky.urs.cz/item/CS_URS_2024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363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364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365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366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367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368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102</v>
      </c>
      <c r="D84" s="182" t="s">
        <v>58</v>
      </c>
      <c r="E84" s="182" t="s">
        <v>54</v>
      </c>
      <c r="F84" s="182" t="s">
        <v>55</v>
      </c>
      <c r="G84" s="182" t="s">
        <v>103</v>
      </c>
      <c r="H84" s="182" t="s">
        <v>104</v>
      </c>
      <c r="I84" s="182" t="s">
        <v>105</v>
      </c>
      <c r="J84" s="183" t="s">
        <v>91</v>
      </c>
      <c r="K84" s="184" t="s">
        <v>106</v>
      </c>
      <c r="L84" s="185"/>
      <c r="M84" s="94" t="s">
        <v>19</v>
      </c>
      <c r="N84" s="95" t="s">
        <v>43</v>
      </c>
      <c r="O84" s="95" t="s">
        <v>107</v>
      </c>
      <c r="P84" s="95" t="s">
        <v>108</v>
      </c>
      <c r="Q84" s="95" t="s">
        <v>109</v>
      </c>
      <c r="R84" s="95" t="s">
        <v>110</v>
      </c>
      <c r="S84" s="95" t="s">
        <v>111</v>
      </c>
      <c r="T84" s="96" t="s">
        <v>112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113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92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369</v>
      </c>
      <c r="F86" s="194" t="s">
        <v>370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145</v>
      </c>
      <c r="AT86" s="203" t="s">
        <v>72</v>
      </c>
      <c r="AU86" s="203" t="s">
        <v>73</v>
      </c>
      <c r="AY86" s="202" t="s">
        <v>116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371</v>
      </c>
      <c r="F87" s="205" t="s">
        <v>372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145</v>
      </c>
      <c r="AT87" s="203" t="s">
        <v>72</v>
      </c>
      <c r="AU87" s="203" t="s">
        <v>80</v>
      </c>
      <c r="AY87" s="202" t="s">
        <v>116</v>
      </c>
      <c r="BK87" s="204">
        <f>SUM(BK88:BK105)</f>
        <v>0</v>
      </c>
    </row>
    <row r="88" s="2" customFormat="1" ht="16.5" customHeight="1">
      <c r="A88" s="40"/>
      <c r="B88" s="41"/>
      <c r="C88" s="207" t="s">
        <v>80</v>
      </c>
      <c r="D88" s="207" t="s">
        <v>118</v>
      </c>
      <c r="E88" s="208" t="s">
        <v>373</v>
      </c>
      <c r="F88" s="209" t="s">
        <v>374</v>
      </c>
      <c r="G88" s="210" t="s">
        <v>375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376</v>
      </c>
      <c r="AT88" s="219" t="s">
        <v>118</v>
      </c>
      <c r="AU88" s="219" t="s">
        <v>82</v>
      </c>
      <c r="AY88" s="19" t="s">
        <v>116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80</v>
      </c>
      <c r="BK88" s="220">
        <f>ROUND(I88*H88,2)</f>
        <v>0</v>
      </c>
      <c r="BL88" s="19" t="s">
        <v>376</v>
      </c>
      <c r="BM88" s="219" t="s">
        <v>377</v>
      </c>
    </row>
    <row r="89" s="2" customFormat="1">
      <c r="A89" s="40"/>
      <c r="B89" s="41"/>
      <c r="C89" s="42"/>
      <c r="D89" s="221" t="s">
        <v>124</v>
      </c>
      <c r="E89" s="42"/>
      <c r="F89" s="222" t="s">
        <v>378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124</v>
      </c>
      <c r="AU89" s="19" t="s">
        <v>82</v>
      </c>
    </row>
    <row r="90" s="2" customFormat="1">
      <c r="A90" s="40"/>
      <c r="B90" s="41"/>
      <c r="C90" s="42"/>
      <c r="D90" s="228" t="s">
        <v>379</v>
      </c>
      <c r="E90" s="42"/>
      <c r="F90" s="274" t="s">
        <v>380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379</v>
      </c>
      <c r="AU90" s="19" t="s">
        <v>82</v>
      </c>
    </row>
    <row r="91" s="2" customFormat="1" ht="16.5" customHeight="1">
      <c r="A91" s="40"/>
      <c r="B91" s="41"/>
      <c r="C91" s="207" t="s">
        <v>82</v>
      </c>
      <c r="D91" s="207" t="s">
        <v>118</v>
      </c>
      <c r="E91" s="208" t="s">
        <v>381</v>
      </c>
      <c r="F91" s="209" t="s">
        <v>382</v>
      </c>
      <c r="G91" s="210" t="s">
        <v>375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376</v>
      </c>
      <c r="AT91" s="219" t="s">
        <v>118</v>
      </c>
      <c r="AU91" s="219" t="s">
        <v>82</v>
      </c>
      <c r="AY91" s="19" t="s">
        <v>116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80</v>
      </c>
      <c r="BK91" s="220">
        <f>ROUND(I91*H91,2)</f>
        <v>0</v>
      </c>
      <c r="BL91" s="19" t="s">
        <v>376</v>
      </c>
      <c r="BM91" s="219" t="s">
        <v>383</v>
      </c>
    </row>
    <row r="92" s="2" customFormat="1">
      <c r="A92" s="40"/>
      <c r="B92" s="41"/>
      <c r="C92" s="42"/>
      <c r="D92" s="221" t="s">
        <v>124</v>
      </c>
      <c r="E92" s="42"/>
      <c r="F92" s="222" t="s">
        <v>384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124</v>
      </c>
      <c r="AU92" s="19" t="s">
        <v>82</v>
      </c>
    </row>
    <row r="93" s="2" customFormat="1">
      <c r="A93" s="40"/>
      <c r="B93" s="41"/>
      <c r="C93" s="42"/>
      <c r="D93" s="228" t="s">
        <v>379</v>
      </c>
      <c r="E93" s="42"/>
      <c r="F93" s="274" t="s">
        <v>385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379</v>
      </c>
      <c r="AU93" s="19" t="s">
        <v>82</v>
      </c>
    </row>
    <row r="94" s="2" customFormat="1" ht="16.5" customHeight="1">
      <c r="A94" s="40"/>
      <c r="B94" s="41"/>
      <c r="C94" s="207" t="s">
        <v>132</v>
      </c>
      <c r="D94" s="207" t="s">
        <v>118</v>
      </c>
      <c r="E94" s="208" t="s">
        <v>386</v>
      </c>
      <c r="F94" s="209" t="s">
        <v>387</v>
      </c>
      <c r="G94" s="210" t="s">
        <v>375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376</v>
      </c>
      <c r="AT94" s="219" t="s">
        <v>118</v>
      </c>
      <c r="AU94" s="219" t="s">
        <v>82</v>
      </c>
      <c r="AY94" s="19" t="s">
        <v>116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80</v>
      </c>
      <c r="BK94" s="220">
        <f>ROUND(I94*H94,2)</f>
        <v>0</v>
      </c>
      <c r="BL94" s="19" t="s">
        <v>376</v>
      </c>
      <c r="BM94" s="219" t="s">
        <v>388</v>
      </c>
    </row>
    <row r="95" s="2" customFormat="1">
      <c r="A95" s="40"/>
      <c r="B95" s="41"/>
      <c r="C95" s="42"/>
      <c r="D95" s="221" t="s">
        <v>124</v>
      </c>
      <c r="E95" s="42"/>
      <c r="F95" s="222" t="s">
        <v>389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124</v>
      </c>
      <c r="AU95" s="19" t="s">
        <v>82</v>
      </c>
    </row>
    <row r="96" s="2" customFormat="1">
      <c r="A96" s="40"/>
      <c r="B96" s="41"/>
      <c r="C96" s="42"/>
      <c r="D96" s="228" t="s">
        <v>379</v>
      </c>
      <c r="E96" s="42"/>
      <c r="F96" s="274" t="s">
        <v>390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379</v>
      </c>
      <c r="AU96" s="19" t="s">
        <v>82</v>
      </c>
    </row>
    <row r="97" s="2" customFormat="1" ht="16.5" customHeight="1">
      <c r="A97" s="40"/>
      <c r="B97" s="41"/>
      <c r="C97" s="207" t="s">
        <v>122</v>
      </c>
      <c r="D97" s="207" t="s">
        <v>118</v>
      </c>
      <c r="E97" s="208" t="s">
        <v>391</v>
      </c>
      <c r="F97" s="209" t="s">
        <v>392</v>
      </c>
      <c r="G97" s="210" t="s">
        <v>375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376</v>
      </c>
      <c r="AT97" s="219" t="s">
        <v>118</v>
      </c>
      <c r="AU97" s="219" t="s">
        <v>82</v>
      </c>
      <c r="AY97" s="19" t="s">
        <v>116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80</v>
      </c>
      <c r="BK97" s="220">
        <f>ROUND(I97*H97,2)</f>
        <v>0</v>
      </c>
      <c r="BL97" s="19" t="s">
        <v>376</v>
      </c>
      <c r="BM97" s="219" t="s">
        <v>393</v>
      </c>
    </row>
    <row r="98" s="2" customFormat="1">
      <c r="A98" s="40"/>
      <c r="B98" s="41"/>
      <c r="C98" s="42"/>
      <c r="D98" s="221" t="s">
        <v>124</v>
      </c>
      <c r="E98" s="42"/>
      <c r="F98" s="222" t="s">
        <v>394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124</v>
      </c>
      <c r="AU98" s="19" t="s">
        <v>82</v>
      </c>
    </row>
    <row r="99" s="2" customFormat="1" ht="16.5" customHeight="1">
      <c r="A99" s="40"/>
      <c r="B99" s="41"/>
      <c r="C99" s="207" t="s">
        <v>145</v>
      </c>
      <c r="D99" s="207" t="s">
        <v>118</v>
      </c>
      <c r="E99" s="208" t="s">
        <v>395</v>
      </c>
      <c r="F99" s="209" t="s">
        <v>396</v>
      </c>
      <c r="G99" s="210" t="s">
        <v>375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376</v>
      </c>
      <c r="AT99" s="219" t="s">
        <v>118</v>
      </c>
      <c r="AU99" s="219" t="s">
        <v>82</v>
      </c>
      <c r="AY99" s="19" t="s">
        <v>116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80</v>
      </c>
      <c r="BK99" s="220">
        <f>ROUND(I99*H99,2)</f>
        <v>0</v>
      </c>
      <c r="BL99" s="19" t="s">
        <v>376</v>
      </c>
      <c r="BM99" s="219" t="s">
        <v>397</v>
      </c>
    </row>
    <row r="100" s="2" customFormat="1">
      <c r="A100" s="40"/>
      <c r="B100" s="41"/>
      <c r="C100" s="42"/>
      <c r="D100" s="221" t="s">
        <v>124</v>
      </c>
      <c r="E100" s="42"/>
      <c r="F100" s="222" t="s">
        <v>398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124</v>
      </c>
      <c r="AU100" s="19" t="s">
        <v>82</v>
      </c>
    </row>
    <row r="101" s="2" customFormat="1" ht="16.5" customHeight="1">
      <c r="A101" s="40"/>
      <c r="B101" s="41"/>
      <c r="C101" s="207" t="s">
        <v>152</v>
      </c>
      <c r="D101" s="207" t="s">
        <v>118</v>
      </c>
      <c r="E101" s="208" t="s">
        <v>399</v>
      </c>
      <c r="F101" s="209" t="s">
        <v>400</v>
      </c>
      <c r="G101" s="210" t="s">
        <v>375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376</v>
      </c>
      <c r="AT101" s="219" t="s">
        <v>118</v>
      </c>
      <c r="AU101" s="219" t="s">
        <v>82</v>
      </c>
      <c r="AY101" s="19" t="s">
        <v>116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80</v>
      </c>
      <c r="BK101" s="220">
        <f>ROUND(I101*H101,2)</f>
        <v>0</v>
      </c>
      <c r="BL101" s="19" t="s">
        <v>376</v>
      </c>
      <c r="BM101" s="219" t="s">
        <v>401</v>
      </c>
    </row>
    <row r="102" s="2" customFormat="1">
      <c r="A102" s="40"/>
      <c r="B102" s="41"/>
      <c r="C102" s="42"/>
      <c r="D102" s="221" t="s">
        <v>124</v>
      </c>
      <c r="E102" s="42"/>
      <c r="F102" s="222" t="s">
        <v>402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124</v>
      </c>
      <c r="AU102" s="19" t="s">
        <v>82</v>
      </c>
    </row>
    <row r="103" s="2" customFormat="1" ht="16.5" customHeight="1">
      <c r="A103" s="40"/>
      <c r="B103" s="41"/>
      <c r="C103" s="207" t="s">
        <v>158</v>
      </c>
      <c r="D103" s="207" t="s">
        <v>118</v>
      </c>
      <c r="E103" s="208" t="s">
        <v>403</v>
      </c>
      <c r="F103" s="209" t="s">
        <v>404</v>
      </c>
      <c r="G103" s="210" t="s">
        <v>375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376</v>
      </c>
      <c r="AT103" s="219" t="s">
        <v>118</v>
      </c>
      <c r="AU103" s="219" t="s">
        <v>82</v>
      </c>
      <c r="AY103" s="19" t="s">
        <v>116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80</v>
      </c>
      <c r="BK103" s="220">
        <f>ROUND(I103*H103,2)</f>
        <v>0</v>
      </c>
      <c r="BL103" s="19" t="s">
        <v>376</v>
      </c>
      <c r="BM103" s="219" t="s">
        <v>405</v>
      </c>
    </row>
    <row r="104" s="2" customFormat="1">
      <c r="A104" s="40"/>
      <c r="B104" s="41"/>
      <c r="C104" s="42"/>
      <c r="D104" s="221" t="s">
        <v>124</v>
      </c>
      <c r="E104" s="42"/>
      <c r="F104" s="222" t="s">
        <v>406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124</v>
      </c>
      <c r="AU104" s="19" t="s">
        <v>82</v>
      </c>
    </row>
    <row r="105" s="2" customFormat="1">
      <c r="A105" s="40"/>
      <c r="B105" s="41"/>
      <c r="C105" s="42"/>
      <c r="D105" s="228" t="s">
        <v>379</v>
      </c>
      <c r="E105" s="42"/>
      <c r="F105" s="274" t="s">
        <v>407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379</v>
      </c>
      <c r="AU105" s="19" t="s">
        <v>82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408</v>
      </c>
      <c r="F106" s="205" t="s">
        <v>409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145</v>
      </c>
      <c r="AT106" s="203" t="s">
        <v>72</v>
      </c>
      <c r="AU106" s="203" t="s">
        <v>80</v>
      </c>
      <c r="AY106" s="202" t="s">
        <v>116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166</v>
      </c>
      <c r="D107" s="207" t="s">
        <v>118</v>
      </c>
      <c r="E107" s="208" t="s">
        <v>410</v>
      </c>
      <c r="F107" s="209" t="s">
        <v>409</v>
      </c>
      <c r="G107" s="210" t="s">
        <v>375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376</v>
      </c>
      <c r="AT107" s="219" t="s">
        <v>118</v>
      </c>
      <c r="AU107" s="219" t="s">
        <v>82</v>
      </c>
      <c r="AY107" s="19" t="s">
        <v>116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80</v>
      </c>
      <c r="BK107" s="220">
        <f>ROUND(I107*H107,2)</f>
        <v>0</v>
      </c>
      <c r="BL107" s="19" t="s">
        <v>376</v>
      </c>
      <c r="BM107" s="219" t="s">
        <v>411</v>
      </c>
    </row>
    <row r="108" s="2" customFormat="1">
      <c r="A108" s="40"/>
      <c r="B108" s="41"/>
      <c r="C108" s="42"/>
      <c r="D108" s="221" t="s">
        <v>124</v>
      </c>
      <c r="E108" s="42"/>
      <c r="F108" s="222" t="s">
        <v>412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124</v>
      </c>
      <c r="AU108" s="19" t="s">
        <v>82</v>
      </c>
    </row>
    <row r="109" s="2" customFormat="1">
      <c r="A109" s="40"/>
      <c r="B109" s="41"/>
      <c r="C109" s="42"/>
      <c r="D109" s="228" t="s">
        <v>379</v>
      </c>
      <c r="E109" s="42"/>
      <c r="F109" s="274" t="s">
        <v>413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379</v>
      </c>
      <c r="AU109" s="19" t="s">
        <v>82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414</v>
      </c>
      <c r="F110" s="205" t="s">
        <v>415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145</v>
      </c>
      <c r="AT110" s="203" t="s">
        <v>72</v>
      </c>
      <c r="AU110" s="203" t="s">
        <v>80</v>
      </c>
      <c r="AY110" s="202" t="s">
        <v>116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171</v>
      </c>
      <c r="D111" s="207" t="s">
        <v>118</v>
      </c>
      <c r="E111" s="208" t="s">
        <v>416</v>
      </c>
      <c r="F111" s="209" t="s">
        <v>415</v>
      </c>
      <c r="G111" s="210" t="s">
        <v>375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376</v>
      </c>
      <c r="AT111" s="219" t="s">
        <v>118</v>
      </c>
      <c r="AU111" s="219" t="s">
        <v>82</v>
      </c>
      <c r="AY111" s="19" t="s">
        <v>116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80</v>
      </c>
      <c r="BK111" s="220">
        <f>ROUND(I111*H111,2)</f>
        <v>0</v>
      </c>
      <c r="BL111" s="19" t="s">
        <v>376</v>
      </c>
      <c r="BM111" s="219" t="s">
        <v>417</v>
      </c>
    </row>
    <row r="112" s="2" customFormat="1">
      <c r="A112" s="40"/>
      <c r="B112" s="41"/>
      <c r="C112" s="42"/>
      <c r="D112" s="221" t="s">
        <v>124</v>
      </c>
      <c r="E112" s="42"/>
      <c r="F112" s="222" t="s">
        <v>418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124</v>
      </c>
      <c r="AU112" s="19" t="s">
        <v>82</v>
      </c>
    </row>
    <row r="113" s="2" customFormat="1">
      <c r="A113" s="40"/>
      <c r="B113" s="41"/>
      <c r="C113" s="42"/>
      <c r="D113" s="228" t="s">
        <v>379</v>
      </c>
      <c r="E113" s="42"/>
      <c r="F113" s="274" t="s">
        <v>419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379</v>
      </c>
      <c r="AU113" s="19" t="s">
        <v>82</v>
      </c>
    </row>
    <row r="114" s="2" customFormat="1" ht="16.5" customHeight="1">
      <c r="A114" s="40"/>
      <c r="B114" s="41"/>
      <c r="C114" s="207" t="s">
        <v>180</v>
      </c>
      <c r="D114" s="207" t="s">
        <v>118</v>
      </c>
      <c r="E114" s="208" t="s">
        <v>420</v>
      </c>
      <c r="F114" s="209" t="s">
        <v>421</v>
      </c>
      <c r="G114" s="210" t="s">
        <v>375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376</v>
      </c>
      <c r="AT114" s="219" t="s">
        <v>118</v>
      </c>
      <c r="AU114" s="219" t="s">
        <v>82</v>
      </c>
      <c r="AY114" s="19" t="s">
        <v>116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80</v>
      </c>
      <c r="BK114" s="220">
        <f>ROUND(I114*H114,2)</f>
        <v>0</v>
      </c>
      <c r="BL114" s="19" t="s">
        <v>376</v>
      </c>
      <c r="BM114" s="219" t="s">
        <v>422</v>
      </c>
    </row>
    <row r="115" s="2" customFormat="1">
      <c r="A115" s="40"/>
      <c r="B115" s="41"/>
      <c r="C115" s="42"/>
      <c r="D115" s="221" t="s">
        <v>124</v>
      </c>
      <c r="E115" s="42"/>
      <c r="F115" s="222" t="s">
        <v>423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124</v>
      </c>
      <c r="AU115" s="19" t="s">
        <v>82</v>
      </c>
    </row>
    <row r="116" s="2" customFormat="1">
      <c r="A116" s="40"/>
      <c r="B116" s="41"/>
      <c r="C116" s="42"/>
      <c r="D116" s="228" t="s">
        <v>379</v>
      </c>
      <c r="E116" s="42"/>
      <c r="F116" s="274" t="s">
        <v>424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379</v>
      </c>
      <c r="AU116" s="19" t="s">
        <v>82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425</v>
      </c>
      <c r="F117" s="205" t="s">
        <v>426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145</v>
      </c>
      <c r="AT117" s="203" t="s">
        <v>72</v>
      </c>
      <c r="AU117" s="203" t="s">
        <v>80</v>
      </c>
      <c r="AY117" s="202" t="s">
        <v>116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185</v>
      </c>
      <c r="D118" s="207" t="s">
        <v>118</v>
      </c>
      <c r="E118" s="208" t="s">
        <v>427</v>
      </c>
      <c r="F118" s="209" t="s">
        <v>428</v>
      </c>
      <c r="G118" s="210" t="s">
        <v>375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376</v>
      </c>
      <c r="AT118" s="219" t="s">
        <v>118</v>
      </c>
      <c r="AU118" s="219" t="s">
        <v>82</v>
      </c>
      <c r="AY118" s="19" t="s">
        <v>116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80</v>
      </c>
      <c r="BK118" s="220">
        <f>ROUND(I118*H118,2)</f>
        <v>0</v>
      </c>
      <c r="BL118" s="19" t="s">
        <v>376</v>
      </c>
      <c r="BM118" s="219" t="s">
        <v>429</v>
      </c>
    </row>
    <row r="119" s="2" customFormat="1">
      <c r="A119" s="40"/>
      <c r="B119" s="41"/>
      <c r="C119" s="42"/>
      <c r="D119" s="221" t="s">
        <v>124</v>
      </c>
      <c r="E119" s="42"/>
      <c r="F119" s="222" t="s">
        <v>430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124</v>
      </c>
      <c r="AU119" s="19" t="s">
        <v>82</v>
      </c>
    </row>
    <row r="120" s="2" customFormat="1">
      <c r="A120" s="40"/>
      <c r="B120" s="41"/>
      <c r="C120" s="42"/>
      <c r="D120" s="228" t="s">
        <v>379</v>
      </c>
      <c r="E120" s="42"/>
      <c r="F120" s="274" t="s">
        <v>431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379</v>
      </c>
      <c r="AU120" s="19" t="s">
        <v>82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432</v>
      </c>
      <c r="F121" s="205" t="s">
        <v>433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145</v>
      </c>
      <c r="AT121" s="203" t="s">
        <v>72</v>
      </c>
      <c r="AU121" s="203" t="s">
        <v>80</v>
      </c>
      <c r="AY121" s="202" t="s">
        <v>116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118</v>
      </c>
      <c r="E122" s="208" t="s">
        <v>434</v>
      </c>
      <c r="F122" s="209" t="s">
        <v>435</v>
      </c>
      <c r="G122" s="210" t="s">
        <v>375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122</v>
      </c>
      <c r="AT122" s="219" t="s">
        <v>118</v>
      </c>
      <c r="AU122" s="219" t="s">
        <v>82</v>
      </c>
      <c r="AY122" s="19" t="s">
        <v>116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80</v>
      </c>
      <c r="BK122" s="220">
        <f>ROUND(I122*H122,2)</f>
        <v>0</v>
      </c>
      <c r="BL122" s="19" t="s">
        <v>122</v>
      </c>
      <c r="BM122" s="219" t="s">
        <v>436</v>
      </c>
    </row>
    <row r="123" s="2" customFormat="1">
      <c r="A123" s="40"/>
      <c r="B123" s="41"/>
      <c r="C123" s="42"/>
      <c r="D123" s="228" t="s">
        <v>379</v>
      </c>
      <c r="E123" s="42"/>
      <c r="F123" s="274" t="s">
        <v>437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379</v>
      </c>
      <c r="AU123" s="19" t="s">
        <v>82</v>
      </c>
    </row>
    <row r="124" s="2" customFormat="1" ht="24.15" customHeight="1">
      <c r="A124" s="40"/>
      <c r="B124" s="41"/>
      <c r="C124" s="207" t="s">
        <v>194</v>
      </c>
      <c r="D124" s="207" t="s">
        <v>118</v>
      </c>
      <c r="E124" s="208" t="s">
        <v>438</v>
      </c>
      <c r="F124" s="209" t="s">
        <v>439</v>
      </c>
      <c r="G124" s="210" t="s">
        <v>375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376</v>
      </c>
      <c r="AT124" s="219" t="s">
        <v>118</v>
      </c>
      <c r="AU124" s="219" t="s">
        <v>82</v>
      </c>
      <c r="AY124" s="19" t="s">
        <v>116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80</v>
      </c>
      <c r="BK124" s="220">
        <f>ROUND(I124*H124,2)</f>
        <v>0</v>
      </c>
      <c r="BL124" s="19" t="s">
        <v>376</v>
      </c>
      <c r="BM124" s="219" t="s">
        <v>440</v>
      </c>
    </row>
    <row r="125" s="2" customFormat="1">
      <c r="A125" s="40"/>
      <c r="B125" s="41"/>
      <c r="C125" s="42"/>
      <c r="D125" s="228" t="s">
        <v>379</v>
      </c>
      <c r="E125" s="42"/>
      <c r="F125" s="274" t="s">
        <v>441</v>
      </c>
      <c r="G125" s="42"/>
      <c r="H125" s="42"/>
      <c r="I125" s="223"/>
      <c r="J125" s="42"/>
      <c r="K125" s="42"/>
      <c r="L125" s="46"/>
      <c r="M125" s="270"/>
      <c r="N125" s="271"/>
      <c r="O125" s="272"/>
      <c r="P125" s="272"/>
      <c r="Q125" s="272"/>
      <c r="R125" s="272"/>
      <c r="S125" s="272"/>
      <c r="T125" s="273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379</v>
      </c>
      <c r="AU125" s="19" t="s">
        <v>82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jubpiRLuiJRau9HQ9vYK8Yoo/IujFzNOPnu8BO73KtbsRjcahtKHpcSlo3gMIQeohYcTmAGqUGMemMPG1g2GAw==" hashValue="U7Q1DBxXlTB7wPh0d3Qh2/1ctwHaTCUHwvPCeAoYvspJQD7TdPrppN/U4BrKk2BgMeBFTPhwM2AQEnxq8i8giw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442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443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444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445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446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447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448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449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450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451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452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453</v>
      </c>
      <c r="F18" s="286" t="s">
        <v>454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79</v>
      </c>
      <c r="F19" s="286" t="s">
        <v>455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456</v>
      </c>
      <c r="F20" s="286" t="s">
        <v>457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83</v>
      </c>
      <c r="F21" s="286" t="s">
        <v>84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458</v>
      </c>
      <c r="F22" s="286" t="s">
        <v>459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460</v>
      </c>
      <c r="F23" s="286" t="s">
        <v>461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462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463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464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465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466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467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468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469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470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102</v>
      </c>
      <c r="F36" s="286"/>
      <c r="G36" s="286" t="s">
        <v>471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472</v>
      </c>
      <c r="F37" s="286"/>
      <c r="G37" s="286" t="s">
        <v>473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474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475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103</v>
      </c>
      <c r="F40" s="286"/>
      <c r="G40" s="286" t="s">
        <v>476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104</v>
      </c>
      <c r="F41" s="286"/>
      <c r="G41" s="286" t="s">
        <v>477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478</v>
      </c>
      <c r="F42" s="286"/>
      <c r="G42" s="286" t="s">
        <v>479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480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481</v>
      </c>
      <c r="F44" s="286"/>
      <c r="G44" s="286" t="s">
        <v>482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106</v>
      </c>
      <c r="F45" s="286"/>
      <c r="G45" s="286" t="s">
        <v>483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484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485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486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487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488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489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490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491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492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493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494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495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496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497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498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499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500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501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502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503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504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505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506</v>
      </c>
      <c r="D76" s="304"/>
      <c r="E76" s="304"/>
      <c r="F76" s="304" t="s">
        <v>507</v>
      </c>
      <c r="G76" s="305"/>
      <c r="H76" s="304" t="s">
        <v>55</v>
      </c>
      <c r="I76" s="304" t="s">
        <v>58</v>
      </c>
      <c r="J76" s="304" t="s">
        <v>508</v>
      </c>
      <c r="K76" s="303"/>
    </row>
    <row r="77" s="1" customFormat="1" ht="17.25" customHeight="1">
      <c r="B77" s="301"/>
      <c r="C77" s="306" t="s">
        <v>509</v>
      </c>
      <c r="D77" s="306"/>
      <c r="E77" s="306"/>
      <c r="F77" s="307" t="s">
        <v>510</v>
      </c>
      <c r="G77" s="308"/>
      <c r="H77" s="306"/>
      <c r="I77" s="306"/>
      <c r="J77" s="306" t="s">
        <v>511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512</v>
      </c>
      <c r="G79" s="313"/>
      <c r="H79" s="289" t="s">
        <v>513</v>
      </c>
      <c r="I79" s="289" t="s">
        <v>514</v>
      </c>
      <c r="J79" s="289">
        <v>20</v>
      </c>
      <c r="K79" s="303"/>
    </row>
    <row r="80" s="1" customFormat="1" ht="15" customHeight="1">
      <c r="B80" s="301"/>
      <c r="C80" s="289" t="s">
        <v>515</v>
      </c>
      <c r="D80" s="289"/>
      <c r="E80" s="289"/>
      <c r="F80" s="312" t="s">
        <v>512</v>
      </c>
      <c r="G80" s="313"/>
      <c r="H80" s="289" t="s">
        <v>516</v>
      </c>
      <c r="I80" s="289" t="s">
        <v>514</v>
      </c>
      <c r="J80" s="289">
        <v>120</v>
      </c>
      <c r="K80" s="303"/>
    </row>
    <row r="81" s="1" customFormat="1" ht="15" customHeight="1">
      <c r="B81" s="314"/>
      <c r="C81" s="289" t="s">
        <v>517</v>
      </c>
      <c r="D81" s="289"/>
      <c r="E81" s="289"/>
      <c r="F81" s="312" t="s">
        <v>518</v>
      </c>
      <c r="G81" s="313"/>
      <c r="H81" s="289" t="s">
        <v>519</v>
      </c>
      <c r="I81" s="289" t="s">
        <v>514</v>
      </c>
      <c r="J81" s="289">
        <v>50</v>
      </c>
      <c r="K81" s="303"/>
    </row>
    <row r="82" s="1" customFormat="1" ht="15" customHeight="1">
      <c r="B82" s="314"/>
      <c r="C82" s="289" t="s">
        <v>520</v>
      </c>
      <c r="D82" s="289"/>
      <c r="E82" s="289"/>
      <c r="F82" s="312" t="s">
        <v>512</v>
      </c>
      <c r="G82" s="313"/>
      <c r="H82" s="289" t="s">
        <v>521</v>
      </c>
      <c r="I82" s="289" t="s">
        <v>522</v>
      </c>
      <c r="J82" s="289"/>
      <c r="K82" s="303"/>
    </row>
    <row r="83" s="1" customFormat="1" ht="15" customHeight="1">
      <c r="B83" s="314"/>
      <c r="C83" s="315" t="s">
        <v>523</v>
      </c>
      <c r="D83" s="315"/>
      <c r="E83" s="315"/>
      <c r="F83" s="316" t="s">
        <v>518</v>
      </c>
      <c r="G83" s="315"/>
      <c r="H83" s="315" t="s">
        <v>524</v>
      </c>
      <c r="I83" s="315" t="s">
        <v>514</v>
      </c>
      <c r="J83" s="315">
        <v>15</v>
      </c>
      <c r="K83" s="303"/>
    </row>
    <row r="84" s="1" customFormat="1" ht="15" customHeight="1">
      <c r="B84" s="314"/>
      <c r="C84" s="315" t="s">
        <v>525</v>
      </c>
      <c r="D84" s="315"/>
      <c r="E84" s="315"/>
      <c r="F84" s="316" t="s">
        <v>518</v>
      </c>
      <c r="G84" s="315"/>
      <c r="H84" s="315" t="s">
        <v>526</v>
      </c>
      <c r="I84" s="315" t="s">
        <v>514</v>
      </c>
      <c r="J84" s="315">
        <v>15</v>
      </c>
      <c r="K84" s="303"/>
    </row>
    <row r="85" s="1" customFormat="1" ht="15" customHeight="1">
      <c r="B85" s="314"/>
      <c r="C85" s="315" t="s">
        <v>527</v>
      </c>
      <c r="D85" s="315"/>
      <c r="E85" s="315"/>
      <c r="F85" s="316" t="s">
        <v>518</v>
      </c>
      <c r="G85" s="315"/>
      <c r="H85" s="315" t="s">
        <v>528</v>
      </c>
      <c r="I85" s="315" t="s">
        <v>514</v>
      </c>
      <c r="J85" s="315">
        <v>20</v>
      </c>
      <c r="K85" s="303"/>
    </row>
    <row r="86" s="1" customFormat="1" ht="15" customHeight="1">
      <c r="B86" s="314"/>
      <c r="C86" s="315" t="s">
        <v>529</v>
      </c>
      <c r="D86" s="315"/>
      <c r="E86" s="315"/>
      <c r="F86" s="316" t="s">
        <v>518</v>
      </c>
      <c r="G86" s="315"/>
      <c r="H86" s="315" t="s">
        <v>530</v>
      </c>
      <c r="I86" s="315" t="s">
        <v>514</v>
      </c>
      <c r="J86" s="315">
        <v>20</v>
      </c>
      <c r="K86" s="303"/>
    </row>
    <row r="87" s="1" customFormat="1" ht="15" customHeight="1">
      <c r="B87" s="314"/>
      <c r="C87" s="289" t="s">
        <v>531</v>
      </c>
      <c r="D87" s="289"/>
      <c r="E87" s="289"/>
      <c r="F87" s="312" t="s">
        <v>518</v>
      </c>
      <c r="G87" s="313"/>
      <c r="H87" s="289" t="s">
        <v>532</v>
      </c>
      <c r="I87" s="289" t="s">
        <v>514</v>
      </c>
      <c r="J87" s="289">
        <v>50</v>
      </c>
      <c r="K87" s="303"/>
    </row>
    <row r="88" s="1" customFormat="1" ht="15" customHeight="1">
      <c r="B88" s="314"/>
      <c r="C88" s="289" t="s">
        <v>533</v>
      </c>
      <c r="D88" s="289"/>
      <c r="E88" s="289"/>
      <c r="F88" s="312" t="s">
        <v>518</v>
      </c>
      <c r="G88" s="313"/>
      <c r="H88" s="289" t="s">
        <v>534</v>
      </c>
      <c r="I88" s="289" t="s">
        <v>514</v>
      </c>
      <c r="J88" s="289">
        <v>20</v>
      </c>
      <c r="K88" s="303"/>
    </row>
    <row r="89" s="1" customFormat="1" ht="15" customHeight="1">
      <c r="B89" s="314"/>
      <c r="C89" s="289" t="s">
        <v>535</v>
      </c>
      <c r="D89" s="289"/>
      <c r="E89" s="289"/>
      <c r="F89" s="312" t="s">
        <v>518</v>
      </c>
      <c r="G89" s="313"/>
      <c r="H89" s="289" t="s">
        <v>536</v>
      </c>
      <c r="I89" s="289" t="s">
        <v>514</v>
      </c>
      <c r="J89" s="289">
        <v>20</v>
      </c>
      <c r="K89" s="303"/>
    </row>
    <row r="90" s="1" customFormat="1" ht="15" customHeight="1">
      <c r="B90" s="314"/>
      <c r="C90" s="289" t="s">
        <v>537</v>
      </c>
      <c r="D90" s="289"/>
      <c r="E90" s="289"/>
      <c r="F90" s="312" t="s">
        <v>518</v>
      </c>
      <c r="G90" s="313"/>
      <c r="H90" s="289" t="s">
        <v>538</v>
      </c>
      <c r="I90" s="289" t="s">
        <v>514</v>
      </c>
      <c r="J90" s="289">
        <v>50</v>
      </c>
      <c r="K90" s="303"/>
    </row>
    <row r="91" s="1" customFormat="1" ht="15" customHeight="1">
      <c r="B91" s="314"/>
      <c r="C91" s="289" t="s">
        <v>539</v>
      </c>
      <c r="D91" s="289"/>
      <c r="E91" s="289"/>
      <c r="F91" s="312" t="s">
        <v>518</v>
      </c>
      <c r="G91" s="313"/>
      <c r="H91" s="289" t="s">
        <v>539</v>
      </c>
      <c r="I91" s="289" t="s">
        <v>514</v>
      </c>
      <c r="J91" s="289">
        <v>50</v>
      </c>
      <c r="K91" s="303"/>
    </row>
    <row r="92" s="1" customFormat="1" ht="15" customHeight="1">
      <c r="B92" s="314"/>
      <c r="C92" s="289" t="s">
        <v>540</v>
      </c>
      <c r="D92" s="289"/>
      <c r="E92" s="289"/>
      <c r="F92" s="312" t="s">
        <v>518</v>
      </c>
      <c r="G92" s="313"/>
      <c r="H92" s="289" t="s">
        <v>541</v>
      </c>
      <c r="I92" s="289" t="s">
        <v>514</v>
      </c>
      <c r="J92" s="289">
        <v>255</v>
      </c>
      <c r="K92" s="303"/>
    </row>
    <row r="93" s="1" customFormat="1" ht="15" customHeight="1">
      <c r="B93" s="314"/>
      <c r="C93" s="289" t="s">
        <v>542</v>
      </c>
      <c r="D93" s="289"/>
      <c r="E93" s="289"/>
      <c r="F93" s="312" t="s">
        <v>512</v>
      </c>
      <c r="G93" s="313"/>
      <c r="H93" s="289" t="s">
        <v>543</v>
      </c>
      <c r="I93" s="289" t="s">
        <v>544</v>
      </c>
      <c r="J93" s="289"/>
      <c r="K93" s="303"/>
    </row>
    <row r="94" s="1" customFormat="1" ht="15" customHeight="1">
      <c r="B94" s="314"/>
      <c r="C94" s="289" t="s">
        <v>545</v>
      </c>
      <c r="D94" s="289"/>
      <c r="E94" s="289"/>
      <c r="F94" s="312" t="s">
        <v>512</v>
      </c>
      <c r="G94" s="313"/>
      <c r="H94" s="289" t="s">
        <v>546</v>
      </c>
      <c r="I94" s="289" t="s">
        <v>547</v>
      </c>
      <c r="J94" s="289"/>
      <c r="K94" s="303"/>
    </row>
    <row r="95" s="1" customFormat="1" ht="15" customHeight="1">
      <c r="B95" s="314"/>
      <c r="C95" s="289" t="s">
        <v>548</v>
      </c>
      <c r="D95" s="289"/>
      <c r="E95" s="289"/>
      <c r="F95" s="312" t="s">
        <v>512</v>
      </c>
      <c r="G95" s="313"/>
      <c r="H95" s="289" t="s">
        <v>548</v>
      </c>
      <c r="I95" s="289" t="s">
        <v>547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512</v>
      </c>
      <c r="G96" s="313"/>
      <c r="H96" s="289" t="s">
        <v>549</v>
      </c>
      <c r="I96" s="289" t="s">
        <v>547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512</v>
      </c>
      <c r="G97" s="313"/>
      <c r="H97" s="289" t="s">
        <v>550</v>
      </c>
      <c r="I97" s="289" t="s">
        <v>547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551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506</v>
      </c>
      <c r="D103" s="304"/>
      <c r="E103" s="304"/>
      <c r="F103" s="304" t="s">
        <v>507</v>
      </c>
      <c r="G103" s="305"/>
      <c r="H103" s="304" t="s">
        <v>55</v>
      </c>
      <c r="I103" s="304" t="s">
        <v>58</v>
      </c>
      <c r="J103" s="304" t="s">
        <v>508</v>
      </c>
      <c r="K103" s="303"/>
    </row>
    <row r="104" s="1" customFormat="1" ht="17.25" customHeight="1">
      <c r="B104" s="301"/>
      <c r="C104" s="306" t="s">
        <v>509</v>
      </c>
      <c r="D104" s="306"/>
      <c r="E104" s="306"/>
      <c r="F104" s="307" t="s">
        <v>510</v>
      </c>
      <c r="G104" s="308"/>
      <c r="H104" s="306"/>
      <c r="I104" s="306"/>
      <c r="J104" s="306" t="s">
        <v>511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512</v>
      </c>
      <c r="G106" s="289"/>
      <c r="H106" s="289" t="s">
        <v>552</v>
      </c>
      <c r="I106" s="289" t="s">
        <v>514</v>
      </c>
      <c r="J106" s="289">
        <v>20</v>
      </c>
      <c r="K106" s="303"/>
    </row>
    <row r="107" s="1" customFormat="1" ht="15" customHeight="1">
      <c r="B107" s="301"/>
      <c r="C107" s="289" t="s">
        <v>515</v>
      </c>
      <c r="D107" s="289"/>
      <c r="E107" s="289"/>
      <c r="F107" s="312" t="s">
        <v>512</v>
      </c>
      <c r="G107" s="289"/>
      <c r="H107" s="289" t="s">
        <v>552</v>
      </c>
      <c r="I107" s="289" t="s">
        <v>514</v>
      </c>
      <c r="J107" s="289">
        <v>120</v>
      </c>
      <c r="K107" s="303"/>
    </row>
    <row r="108" s="1" customFormat="1" ht="15" customHeight="1">
      <c r="B108" s="314"/>
      <c r="C108" s="289" t="s">
        <v>517</v>
      </c>
      <c r="D108" s="289"/>
      <c r="E108" s="289"/>
      <c r="F108" s="312" t="s">
        <v>518</v>
      </c>
      <c r="G108" s="289"/>
      <c r="H108" s="289" t="s">
        <v>552</v>
      </c>
      <c r="I108" s="289" t="s">
        <v>514</v>
      </c>
      <c r="J108" s="289">
        <v>50</v>
      </c>
      <c r="K108" s="303"/>
    </row>
    <row r="109" s="1" customFormat="1" ht="15" customHeight="1">
      <c r="B109" s="314"/>
      <c r="C109" s="289" t="s">
        <v>520</v>
      </c>
      <c r="D109" s="289"/>
      <c r="E109" s="289"/>
      <c r="F109" s="312" t="s">
        <v>512</v>
      </c>
      <c r="G109" s="289"/>
      <c r="H109" s="289" t="s">
        <v>552</v>
      </c>
      <c r="I109" s="289" t="s">
        <v>522</v>
      </c>
      <c r="J109" s="289"/>
      <c r="K109" s="303"/>
    </row>
    <row r="110" s="1" customFormat="1" ht="15" customHeight="1">
      <c r="B110" s="314"/>
      <c r="C110" s="289" t="s">
        <v>531</v>
      </c>
      <c r="D110" s="289"/>
      <c r="E110" s="289"/>
      <c r="F110" s="312" t="s">
        <v>518</v>
      </c>
      <c r="G110" s="289"/>
      <c r="H110" s="289" t="s">
        <v>552</v>
      </c>
      <c r="I110" s="289" t="s">
        <v>514</v>
      </c>
      <c r="J110" s="289">
        <v>50</v>
      </c>
      <c r="K110" s="303"/>
    </row>
    <row r="111" s="1" customFormat="1" ht="15" customHeight="1">
      <c r="B111" s="314"/>
      <c r="C111" s="289" t="s">
        <v>539</v>
      </c>
      <c r="D111" s="289"/>
      <c r="E111" s="289"/>
      <c r="F111" s="312" t="s">
        <v>518</v>
      </c>
      <c r="G111" s="289"/>
      <c r="H111" s="289" t="s">
        <v>552</v>
      </c>
      <c r="I111" s="289" t="s">
        <v>514</v>
      </c>
      <c r="J111" s="289">
        <v>50</v>
      </c>
      <c r="K111" s="303"/>
    </row>
    <row r="112" s="1" customFormat="1" ht="15" customHeight="1">
      <c r="B112" s="314"/>
      <c r="C112" s="289" t="s">
        <v>537</v>
      </c>
      <c r="D112" s="289"/>
      <c r="E112" s="289"/>
      <c r="F112" s="312" t="s">
        <v>518</v>
      </c>
      <c r="G112" s="289"/>
      <c r="H112" s="289" t="s">
        <v>552</v>
      </c>
      <c r="I112" s="289" t="s">
        <v>514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512</v>
      </c>
      <c r="G113" s="289"/>
      <c r="H113" s="289" t="s">
        <v>553</v>
      </c>
      <c r="I113" s="289" t="s">
        <v>514</v>
      </c>
      <c r="J113" s="289">
        <v>20</v>
      </c>
      <c r="K113" s="303"/>
    </row>
    <row r="114" s="1" customFormat="1" ht="15" customHeight="1">
      <c r="B114" s="314"/>
      <c r="C114" s="289" t="s">
        <v>554</v>
      </c>
      <c r="D114" s="289"/>
      <c r="E114" s="289"/>
      <c r="F114" s="312" t="s">
        <v>512</v>
      </c>
      <c r="G114" s="289"/>
      <c r="H114" s="289" t="s">
        <v>555</v>
      </c>
      <c r="I114" s="289" t="s">
        <v>514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512</v>
      </c>
      <c r="G115" s="289"/>
      <c r="H115" s="289" t="s">
        <v>556</v>
      </c>
      <c r="I115" s="289" t="s">
        <v>547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512</v>
      </c>
      <c r="G116" s="289"/>
      <c r="H116" s="289" t="s">
        <v>557</v>
      </c>
      <c r="I116" s="289" t="s">
        <v>547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512</v>
      </c>
      <c r="G117" s="289"/>
      <c r="H117" s="289" t="s">
        <v>558</v>
      </c>
      <c r="I117" s="289" t="s">
        <v>559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560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506</v>
      </c>
      <c r="D123" s="304"/>
      <c r="E123" s="304"/>
      <c r="F123" s="304" t="s">
        <v>507</v>
      </c>
      <c r="G123" s="305"/>
      <c r="H123" s="304" t="s">
        <v>55</v>
      </c>
      <c r="I123" s="304" t="s">
        <v>58</v>
      </c>
      <c r="J123" s="304" t="s">
        <v>508</v>
      </c>
      <c r="K123" s="333"/>
    </row>
    <row r="124" s="1" customFormat="1" ht="17.25" customHeight="1">
      <c r="B124" s="332"/>
      <c r="C124" s="306" t="s">
        <v>509</v>
      </c>
      <c r="D124" s="306"/>
      <c r="E124" s="306"/>
      <c r="F124" s="307" t="s">
        <v>510</v>
      </c>
      <c r="G124" s="308"/>
      <c r="H124" s="306"/>
      <c r="I124" s="306"/>
      <c r="J124" s="306" t="s">
        <v>511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515</v>
      </c>
      <c r="D126" s="311"/>
      <c r="E126" s="311"/>
      <c r="F126" s="312" t="s">
        <v>512</v>
      </c>
      <c r="G126" s="289"/>
      <c r="H126" s="289" t="s">
        <v>552</v>
      </c>
      <c r="I126" s="289" t="s">
        <v>514</v>
      </c>
      <c r="J126" s="289">
        <v>120</v>
      </c>
      <c r="K126" s="337"/>
    </row>
    <row r="127" s="1" customFormat="1" ht="15" customHeight="1">
      <c r="B127" s="334"/>
      <c r="C127" s="289" t="s">
        <v>561</v>
      </c>
      <c r="D127" s="289"/>
      <c r="E127" s="289"/>
      <c r="F127" s="312" t="s">
        <v>512</v>
      </c>
      <c r="G127" s="289"/>
      <c r="H127" s="289" t="s">
        <v>562</v>
      </c>
      <c r="I127" s="289" t="s">
        <v>514</v>
      </c>
      <c r="J127" s="289" t="s">
        <v>563</v>
      </c>
      <c r="K127" s="337"/>
    </row>
    <row r="128" s="1" customFormat="1" ht="15" customHeight="1">
      <c r="B128" s="334"/>
      <c r="C128" s="289" t="s">
        <v>460</v>
      </c>
      <c r="D128" s="289"/>
      <c r="E128" s="289"/>
      <c r="F128" s="312" t="s">
        <v>512</v>
      </c>
      <c r="G128" s="289"/>
      <c r="H128" s="289" t="s">
        <v>564</v>
      </c>
      <c r="I128" s="289" t="s">
        <v>514</v>
      </c>
      <c r="J128" s="289" t="s">
        <v>563</v>
      </c>
      <c r="K128" s="337"/>
    </row>
    <row r="129" s="1" customFormat="1" ht="15" customHeight="1">
      <c r="B129" s="334"/>
      <c r="C129" s="289" t="s">
        <v>523</v>
      </c>
      <c r="D129" s="289"/>
      <c r="E129" s="289"/>
      <c r="F129" s="312" t="s">
        <v>518</v>
      </c>
      <c r="G129" s="289"/>
      <c r="H129" s="289" t="s">
        <v>524</v>
      </c>
      <c r="I129" s="289" t="s">
        <v>514</v>
      </c>
      <c r="J129" s="289">
        <v>15</v>
      </c>
      <c r="K129" s="337"/>
    </row>
    <row r="130" s="1" customFormat="1" ht="15" customHeight="1">
      <c r="B130" s="334"/>
      <c r="C130" s="315" t="s">
        <v>525</v>
      </c>
      <c r="D130" s="315"/>
      <c r="E130" s="315"/>
      <c r="F130" s="316" t="s">
        <v>518</v>
      </c>
      <c r="G130" s="315"/>
      <c r="H130" s="315" t="s">
        <v>526</v>
      </c>
      <c r="I130" s="315" t="s">
        <v>514</v>
      </c>
      <c r="J130" s="315">
        <v>15</v>
      </c>
      <c r="K130" s="337"/>
    </row>
    <row r="131" s="1" customFormat="1" ht="15" customHeight="1">
      <c r="B131" s="334"/>
      <c r="C131" s="315" t="s">
        <v>527</v>
      </c>
      <c r="D131" s="315"/>
      <c r="E131" s="315"/>
      <c r="F131" s="316" t="s">
        <v>518</v>
      </c>
      <c r="G131" s="315"/>
      <c r="H131" s="315" t="s">
        <v>528</v>
      </c>
      <c r="I131" s="315" t="s">
        <v>514</v>
      </c>
      <c r="J131" s="315">
        <v>20</v>
      </c>
      <c r="K131" s="337"/>
    </row>
    <row r="132" s="1" customFormat="1" ht="15" customHeight="1">
      <c r="B132" s="334"/>
      <c r="C132" s="315" t="s">
        <v>529</v>
      </c>
      <c r="D132" s="315"/>
      <c r="E132" s="315"/>
      <c r="F132" s="316" t="s">
        <v>518</v>
      </c>
      <c r="G132" s="315"/>
      <c r="H132" s="315" t="s">
        <v>530</v>
      </c>
      <c r="I132" s="315" t="s">
        <v>514</v>
      </c>
      <c r="J132" s="315">
        <v>20</v>
      </c>
      <c r="K132" s="337"/>
    </row>
    <row r="133" s="1" customFormat="1" ht="15" customHeight="1">
      <c r="B133" s="334"/>
      <c r="C133" s="289" t="s">
        <v>517</v>
      </c>
      <c r="D133" s="289"/>
      <c r="E133" s="289"/>
      <c r="F133" s="312" t="s">
        <v>518</v>
      </c>
      <c r="G133" s="289"/>
      <c r="H133" s="289" t="s">
        <v>552</v>
      </c>
      <c r="I133" s="289" t="s">
        <v>514</v>
      </c>
      <c r="J133" s="289">
        <v>50</v>
      </c>
      <c r="K133" s="337"/>
    </row>
    <row r="134" s="1" customFormat="1" ht="15" customHeight="1">
      <c r="B134" s="334"/>
      <c r="C134" s="289" t="s">
        <v>531</v>
      </c>
      <c r="D134" s="289"/>
      <c r="E134" s="289"/>
      <c r="F134" s="312" t="s">
        <v>518</v>
      </c>
      <c r="G134" s="289"/>
      <c r="H134" s="289" t="s">
        <v>552</v>
      </c>
      <c r="I134" s="289" t="s">
        <v>514</v>
      </c>
      <c r="J134" s="289">
        <v>50</v>
      </c>
      <c r="K134" s="337"/>
    </row>
    <row r="135" s="1" customFormat="1" ht="15" customHeight="1">
      <c r="B135" s="334"/>
      <c r="C135" s="289" t="s">
        <v>537</v>
      </c>
      <c r="D135" s="289"/>
      <c r="E135" s="289"/>
      <c r="F135" s="312" t="s">
        <v>518</v>
      </c>
      <c r="G135" s="289"/>
      <c r="H135" s="289" t="s">
        <v>552</v>
      </c>
      <c r="I135" s="289" t="s">
        <v>514</v>
      </c>
      <c r="J135" s="289">
        <v>50</v>
      </c>
      <c r="K135" s="337"/>
    </row>
    <row r="136" s="1" customFormat="1" ht="15" customHeight="1">
      <c r="B136" s="334"/>
      <c r="C136" s="289" t="s">
        <v>539</v>
      </c>
      <c r="D136" s="289"/>
      <c r="E136" s="289"/>
      <c r="F136" s="312" t="s">
        <v>518</v>
      </c>
      <c r="G136" s="289"/>
      <c r="H136" s="289" t="s">
        <v>552</v>
      </c>
      <c r="I136" s="289" t="s">
        <v>514</v>
      </c>
      <c r="J136" s="289">
        <v>50</v>
      </c>
      <c r="K136" s="337"/>
    </row>
    <row r="137" s="1" customFormat="1" ht="15" customHeight="1">
      <c r="B137" s="334"/>
      <c r="C137" s="289" t="s">
        <v>540</v>
      </c>
      <c r="D137" s="289"/>
      <c r="E137" s="289"/>
      <c r="F137" s="312" t="s">
        <v>518</v>
      </c>
      <c r="G137" s="289"/>
      <c r="H137" s="289" t="s">
        <v>565</v>
      </c>
      <c r="I137" s="289" t="s">
        <v>514</v>
      </c>
      <c r="J137" s="289">
        <v>255</v>
      </c>
      <c r="K137" s="337"/>
    </row>
    <row r="138" s="1" customFormat="1" ht="15" customHeight="1">
      <c r="B138" s="334"/>
      <c r="C138" s="289" t="s">
        <v>542</v>
      </c>
      <c r="D138" s="289"/>
      <c r="E138" s="289"/>
      <c r="F138" s="312" t="s">
        <v>512</v>
      </c>
      <c r="G138" s="289"/>
      <c r="H138" s="289" t="s">
        <v>566</v>
      </c>
      <c r="I138" s="289" t="s">
        <v>544</v>
      </c>
      <c r="J138" s="289"/>
      <c r="K138" s="337"/>
    </row>
    <row r="139" s="1" customFormat="1" ht="15" customHeight="1">
      <c r="B139" s="334"/>
      <c r="C139" s="289" t="s">
        <v>545</v>
      </c>
      <c r="D139" s="289"/>
      <c r="E139" s="289"/>
      <c r="F139" s="312" t="s">
        <v>512</v>
      </c>
      <c r="G139" s="289"/>
      <c r="H139" s="289" t="s">
        <v>567</v>
      </c>
      <c r="I139" s="289" t="s">
        <v>547</v>
      </c>
      <c r="J139" s="289"/>
      <c r="K139" s="337"/>
    </row>
    <row r="140" s="1" customFormat="1" ht="15" customHeight="1">
      <c r="B140" s="334"/>
      <c r="C140" s="289" t="s">
        <v>548</v>
      </c>
      <c r="D140" s="289"/>
      <c r="E140" s="289"/>
      <c r="F140" s="312" t="s">
        <v>512</v>
      </c>
      <c r="G140" s="289"/>
      <c r="H140" s="289" t="s">
        <v>548</v>
      </c>
      <c r="I140" s="289" t="s">
        <v>547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512</v>
      </c>
      <c r="G141" s="289"/>
      <c r="H141" s="289" t="s">
        <v>568</v>
      </c>
      <c r="I141" s="289" t="s">
        <v>547</v>
      </c>
      <c r="J141" s="289"/>
      <c r="K141" s="337"/>
    </row>
    <row r="142" s="1" customFormat="1" ht="15" customHeight="1">
      <c r="B142" s="334"/>
      <c r="C142" s="289" t="s">
        <v>569</v>
      </c>
      <c r="D142" s="289"/>
      <c r="E142" s="289"/>
      <c r="F142" s="312" t="s">
        <v>512</v>
      </c>
      <c r="G142" s="289"/>
      <c r="H142" s="289" t="s">
        <v>570</v>
      </c>
      <c r="I142" s="289" t="s">
        <v>547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571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506</v>
      </c>
      <c r="D148" s="304"/>
      <c r="E148" s="304"/>
      <c r="F148" s="304" t="s">
        <v>507</v>
      </c>
      <c r="G148" s="305"/>
      <c r="H148" s="304" t="s">
        <v>55</v>
      </c>
      <c r="I148" s="304" t="s">
        <v>58</v>
      </c>
      <c r="J148" s="304" t="s">
        <v>508</v>
      </c>
      <c r="K148" s="303"/>
    </row>
    <row r="149" s="1" customFormat="1" ht="17.25" customHeight="1">
      <c r="B149" s="301"/>
      <c r="C149" s="306" t="s">
        <v>509</v>
      </c>
      <c r="D149" s="306"/>
      <c r="E149" s="306"/>
      <c r="F149" s="307" t="s">
        <v>510</v>
      </c>
      <c r="G149" s="308"/>
      <c r="H149" s="306"/>
      <c r="I149" s="306"/>
      <c r="J149" s="306" t="s">
        <v>511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515</v>
      </c>
      <c r="D151" s="289"/>
      <c r="E151" s="289"/>
      <c r="F151" s="342" t="s">
        <v>512</v>
      </c>
      <c r="G151" s="289"/>
      <c r="H151" s="341" t="s">
        <v>552</v>
      </c>
      <c r="I151" s="341" t="s">
        <v>514</v>
      </c>
      <c r="J151" s="341">
        <v>120</v>
      </c>
      <c r="K151" s="337"/>
    </row>
    <row r="152" s="1" customFormat="1" ht="15" customHeight="1">
      <c r="B152" s="314"/>
      <c r="C152" s="341" t="s">
        <v>561</v>
      </c>
      <c r="D152" s="289"/>
      <c r="E152" s="289"/>
      <c r="F152" s="342" t="s">
        <v>512</v>
      </c>
      <c r="G152" s="289"/>
      <c r="H152" s="341" t="s">
        <v>572</v>
      </c>
      <c r="I152" s="341" t="s">
        <v>514</v>
      </c>
      <c r="J152" s="341" t="s">
        <v>563</v>
      </c>
      <c r="K152" s="337"/>
    </row>
    <row r="153" s="1" customFormat="1" ht="15" customHeight="1">
      <c r="B153" s="314"/>
      <c r="C153" s="341" t="s">
        <v>460</v>
      </c>
      <c r="D153" s="289"/>
      <c r="E153" s="289"/>
      <c r="F153" s="342" t="s">
        <v>512</v>
      </c>
      <c r="G153" s="289"/>
      <c r="H153" s="341" t="s">
        <v>573</v>
      </c>
      <c r="I153" s="341" t="s">
        <v>514</v>
      </c>
      <c r="J153" s="341" t="s">
        <v>563</v>
      </c>
      <c r="K153" s="337"/>
    </row>
    <row r="154" s="1" customFormat="1" ht="15" customHeight="1">
      <c r="B154" s="314"/>
      <c r="C154" s="341" t="s">
        <v>517</v>
      </c>
      <c r="D154" s="289"/>
      <c r="E154" s="289"/>
      <c r="F154" s="342" t="s">
        <v>518</v>
      </c>
      <c r="G154" s="289"/>
      <c r="H154" s="341" t="s">
        <v>552</v>
      </c>
      <c r="I154" s="341" t="s">
        <v>514</v>
      </c>
      <c r="J154" s="341">
        <v>50</v>
      </c>
      <c r="K154" s="337"/>
    </row>
    <row r="155" s="1" customFormat="1" ht="15" customHeight="1">
      <c r="B155" s="314"/>
      <c r="C155" s="341" t="s">
        <v>520</v>
      </c>
      <c r="D155" s="289"/>
      <c r="E155" s="289"/>
      <c r="F155" s="342" t="s">
        <v>512</v>
      </c>
      <c r="G155" s="289"/>
      <c r="H155" s="341" t="s">
        <v>552</v>
      </c>
      <c r="I155" s="341" t="s">
        <v>522</v>
      </c>
      <c r="J155" s="341"/>
      <c r="K155" s="337"/>
    </row>
    <row r="156" s="1" customFormat="1" ht="15" customHeight="1">
      <c r="B156" s="314"/>
      <c r="C156" s="341" t="s">
        <v>531</v>
      </c>
      <c r="D156" s="289"/>
      <c r="E156" s="289"/>
      <c r="F156" s="342" t="s">
        <v>518</v>
      </c>
      <c r="G156" s="289"/>
      <c r="H156" s="341" t="s">
        <v>552</v>
      </c>
      <c r="I156" s="341" t="s">
        <v>514</v>
      </c>
      <c r="J156" s="341">
        <v>50</v>
      </c>
      <c r="K156" s="337"/>
    </row>
    <row r="157" s="1" customFormat="1" ht="15" customHeight="1">
      <c r="B157" s="314"/>
      <c r="C157" s="341" t="s">
        <v>539</v>
      </c>
      <c r="D157" s="289"/>
      <c r="E157" s="289"/>
      <c r="F157" s="342" t="s">
        <v>518</v>
      </c>
      <c r="G157" s="289"/>
      <c r="H157" s="341" t="s">
        <v>552</v>
      </c>
      <c r="I157" s="341" t="s">
        <v>514</v>
      </c>
      <c r="J157" s="341">
        <v>50</v>
      </c>
      <c r="K157" s="337"/>
    </row>
    <row r="158" s="1" customFormat="1" ht="15" customHeight="1">
      <c r="B158" s="314"/>
      <c r="C158" s="341" t="s">
        <v>537</v>
      </c>
      <c r="D158" s="289"/>
      <c r="E158" s="289"/>
      <c r="F158" s="342" t="s">
        <v>518</v>
      </c>
      <c r="G158" s="289"/>
      <c r="H158" s="341" t="s">
        <v>552</v>
      </c>
      <c r="I158" s="341" t="s">
        <v>514</v>
      </c>
      <c r="J158" s="341">
        <v>50</v>
      </c>
      <c r="K158" s="337"/>
    </row>
    <row r="159" s="1" customFormat="1" ht="15" customHeight="1">
      <c r="B159" s="314"/>
      <c r="C159" s="341" t="s">
        <v>90</v>
      </c>
      <c r="D159" s="289"/>
      <c r="E159" s="289"/>
      <c r="F159" s="342" t="s">
        <v>512</v>
      </c>
      <c r="G159" s="289"/>
      <c r="H159" s="341" t="s">
        <v>574</v>
      </c>
      <c r="I159" s="341" t="s">
        <v>514</v>
      </c>
      <c r="J159" s="341" t="s">
        <v>575</v>
      </c>
      <c r="K159" s="337"/>
    </row>
    <row r="160" s="1" customFormat="1" ht="15" customHeight="1">
      <c r="B160" s="314"/>
      <c r="C160" s="341" t="s">
        <v>576</v>
      </c>
      <c r="D160" s="289"/>
      <c r="E160" s="289"/>
      <c r="F160" s="342" t="s">
        <v>512</v>
      </c>
      <c r="G160" s="289"/>
      <c r="H160" s="341" t="s">
        <v>577</v>
      </c>
      <c r="I160" s="341" t="s">
        <v>547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578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506</v>
      </c>
      <c r="D166" s="304"/>
      <c r="E166" s="304"/>
      <c r="F166" s="304" t="s">
        <v>507</v>
      </c>
      <c r="G166" s="346"/>
      <c r="H166" s="347" t="s">
        <v>55</v>
      </c>
      <c r="I166" s="347" t="s">
        <v>58</v>
      </c>
      <c r="J166" s="304" t="s">
        <v>508</v>
      </c>
      <c r="K166" s="281"/>
    </row>
    <row r="167" s="1" customFormat="1" ht="17.25" customHeight="1">
      <c r="B167" s="282"/>
      <c r="C167" s="306" t="s">
        <v>509</v>
      </c>
      <c r="D167" s="306"/>
      <c r="E167" s="306"/>
      <c r="F167" s="307" t="s">
        <v>510</v>
      </c>
      <c r="G167" s="348"/>
      <c r="H167" s="349"/>
      <c r="I167" s="349"/>
      <c r="J167" s="306" t="s">
        <v>511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515</v>
      </c>
      <c r="D169" s="289"/>
      <c r="E169" s="289"/>
      <c r="F169" s="312" t="s">
        <v>512</v>
      </c>
      <c r="G169" s="289"/>
      <c r="H169" s="289" t="s">
        <v>552</v>
      </c>
      <c r="I169" s="289" t="s">
        <v>514</v>
      </c>
      <c r="J169" s="289">
        <v>120</v>
      </c>
      <c r="K169" s="337"/>
    </row>
    <row r="170" s="1" customFormat="1" ht="15" customHeight="1">
      <c r="B170" s="314"/>
      <c r="C170" s="289" t="s">
        <v>561</v>
      </c>
      <c r="D170" s="289"/>
      <c r="E170" s="289"/>
      <c r="F170" s="312" t="s">
        <v>512</v>
      </c>
      <c r="G170" s="289"/>
      <c r="H170" s="289" t="s">
        <v>562</v>
      </c>
      <c r="I170" s="289" t="s">
        <v>514</v>
      </c>
      <c r="J170" s="289" t="s">
        <v>563</v>
      </c>
      <c r="K170" s="337"/>
    </row>
    <row r="171" s="1" customFormat="1" ht="15" customHeight="1">
      <c r="B171" s="314"/>
      <c r="C171" s="289" t="s">
        <v>460</v>
      </c>
      <c r="D171" s="289"/>
      <c r="E171" s="289"/>
      <c r="F171" s="312" t="s">
        <v>512</v>
      </c>
      <c r="G171" s="289"/>
      <c r="H171" s="289" t="s">
        <v>579</v>
      </c>
      <c r="I171" s="289" t="s">
        <v>514</v>
      </c>
      <c r="J171" s="289" t="s">
        <v>563</v>
      </c>
      <c r="K171" s="337"/>
    </row>
    <row r="172" s="1" customFormat="1" ht="15" customHeight="1">
      <c r="B172" s="314"/>
      <c r="C172" s="289" t="s">
        <v>517</v>
      </c>
      <c r="D172" s="289"/>
      <c r="E172" s="289"/>
      <c r="F172" s="312" t="s">
        <v>518</v>
      </c>
      <c r="G172" s="289"/>
      <c r="H172" s="289" t="s">
        <v>579</v>
      </c>
      <c r="I172" s="289" t="s">
        <v>514</v>
      </c>
      <c r="J172" s="289">
        <v>50</v>
      </c>
      <c r="K172" s="337"/>
    </row>
    <row r="173" s="1" customFormat="1" ht="15" customHeight="1">
      <c r="B173" s="314"/>
      <c r="C173" s="289" t="s">
        <v>520</v>
      </c>
      <c r="D173" s="289"/>
      <c r="E173" s="289"/>
      <c r="F173" s="312" t="s">
        <v>512</v>
      </c>
      <c r="G173" s="289"/>
      <c r="H173" s="289" t="s">
        <v>579</v>
      </c>
      <c r="I173" s="289" t="s">
        <v>522</v>
      </c>
      <c r="J173" s="289"/>
      <c r="K173" s="337"/>
    </row>
    <row r="174" s="1" customFormat="1" ht="15" customHeight="1">
      <c r="B174" s="314"/>
      <c r="C174" s="289" t="s">
        <v>531</v>
      </c>
      <c r="D174" s="289"/>
      <c r="E174" s="289"/>
      <c r="F174" s="312" t="s">
        <v>518</v>
      </c>
      <c r="G174" s="289"/>
      <c r="H174" s="289" t="s">
        <v>579</v>
      </c>
      <c r="I174" s="289" t="s">
        <v>514</v>
      </c>
      <c r="J174" s="289">
        <v>50</v>
      </c>
      <c r="K174" s="337"/>
    </row>
    <row r="175" s="1" customFormat="1" ht="15" customHeight="1">
      <c r="B175" s="314"/>
      <c r="C175" s="289" t="s">
        <v>539</v>
      </c>
      <c r="D175" s="289"/>
      <c r="E175" s="289"/>
      <c r="F175" s="312" t="s">
        <v>518</v>
      </c>
      <c r="G175" s="289"/>
      <c r="H175" s="289" t="s">
        <v>579</v>
      </c>
      <c r="I175" s="289" t="s">
        <v>514</v>
      </c>
      <c r="J175" s="289">
        <v>50</v>
      </c>
      <c r="K175" s="337"/>
    </row>
    <row r="176" s="1" customFormat="1" ht="15" customHeight="1">
      <c r="B176" s="314"/>
      <c r="C176" s="289" t="s">
        <v>537</v>
      </c>
      <c r="D176" s="289"/>
      <c r="E176" s="289"/>
      <c r="F176" s="312" t="s">
        <v>518</v>
      </c>
      <c r="G176" s="289"/>
      <c r="H176" s="289" t="s">
        <v>579</v>
      </c>
      <c r="I176" s="289" t="s">
        <v>514</v>
      </c>
      <c r="J176" s="289">
        <v>50</v>
      </c>
      <c r="K176" s="337"/>
    </row>
    <row r="177" s="1" customFormat="1" ht="15" customHeight="1">
      <c r="B177" s="314"/>
      <c r="C177" s="289" t="s">
        <v>102</v>
      </c>
      <c r="D177" s="289"/>
      <c r="E177" s="289"/>
      <c r="F177" s="312" t="s">
        <v>512</v>
      </c>
      <c r="G177" s="289"/>
      <c r="H177" s="289" t="s">
        <v>580</v>
      </c>
      <c r="I177" s="289" t="s">
        <v>581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512</v>
      </c>
      <c r="G178" s="289"/>
      <c r="H178" s="289" t="s">
        <v>582</v>
      </c>
      <c r="I178" s="289" t="s">
        <v>583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512</v>
      </c>
      <c r="G179" s="289"/>
      <c r="H179" s="289" t="s">
        <v>584</v>
      </c>
      <c r="I179" s="289" t="s">
        <v>514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512</v>
      </c>
      <c r="G180" s="289"/>
      <c r="H180" s="289" t="s">
        <v>585</v>
      </c>
      <c r="I180" s="289" t="s">
        <v>514</v>
      </c>
      <c r="J180" s="289">
        <v>255</v>
      </c>
      <c r="K180" s="337"/>
    </row>
    <row r="181" s="1" customFormat="1" ht="15" customHeight="1">
      <c r="B181" s="314"/>
      <c r="C181" s="289" t="s">
        <v>103</v>
      </c>
      <c r="D181" s="289"/>
      <c r="E181" s="289"/>
      <c r="F181" s="312" t="s">
        <v>512</v>
      </c>
      <c r="G181" s="289"/>
      <c r="H181" s="289" t="s">
        <v>476</v>
      </c>
      <c r="I181" s="289" t="s">
        <v>514</v>
      </c>
      <c r="J181" s="289">
        <v>10</v>
      </c>
      <c r="K181" s="337"/>
    </row>
    <row r="182" s="1" customFormat="1" ht="15" customHeight="1">
      <c r="B182" s="314"/>
      <c r="C182" s="289" t="s">
        <v>104</v>
      </c>
      <c r="D182" s="289"/>
      <c r="E182" s="289"/>
      <c r="F182" s="312" t="s">
        <v>512</v>
      </c>
      <c r="G182" s="289"/>
      <c r="H182" s="289" t="s">
        <v>586</v>
      </c>
      <c r="I182" s="289" t="s">
        <v>547</v>
      </c>
      <c r="J182" s="289"/>
      <c r="K182" s="337"/>
    </row>
    <row r="183" s="1" customFormat="1" ht="15" customHeight="1">
      <c r="B183" s="314"/>
      <c r="C183" s="289" t="s">
        <v>587</v>
      </c>
      <c r="D183" s="289"/>
      <c r="E183" s="289"/>
      <c r="F183" s="312" t="s">
        <v>512</v>
      </c>
      <c r="G183" s="289"/>
      <c r="H183" s="289" t="s">
        <v>588</v>
      </c>
      <c r="I183" s="289" t="s">
        <v>547</v>
      </c>
      <c r="J183" s="289"/>
      <c r="K183" s="337"/>
    </row>
    <row r="184" s="1" customFormat="1" ht="15" customHeight="1">
      <c r="B184" s="314"/>
      <c r="C184" s="289" t="s">
        <v>576</v>
      </c>
      <c r="D184" s="289"/>
      <c r="E184" s="289"/>
      <c r="F184" s="312" t="s">
        <v>512</v>
      </c>
      <c r="G184" s="289"/>
      <c r="H184" s="289" t="s">
        <v>589</v>
      </c>
      <c r="I184" s="289" t="s">
        <v>547</v>
      </c>
      <c r="J184" s="289"/>
      <c r="K184" s="337"/>
    </row>
    <row r="185" s="1" customFormat="1" ht="15" customHeight="1">
      <c r="B185" s="314"/>
      <c r="C185" s="289" t="s">
        <v>106</v>
      </c>
      <c r="D185" s="289"/>
      <c r="E185" s="289"/>
      <c r="F185" s="312" t="s">
        <v>518</v>
      </c>
      <c r="G185" s="289"/>
      <c r="H185" s="289" t="s">
        <v>590</v>
      </c>
      <c r="I185" s="289" t="s">
        <v>514</v>
      </c>
      <c r="J185" s="289">
        <v>50</v>
      </c>
      <c r="K185" s="337"/>
    </row>
    <row r="186" s="1" customFormat="1" ht="15" customHeight="1">
      <c r="B186" s="314"/>
      <c r="C186" s="289" t="s">
        <v>591</v>
      </c>
      <c r="D186" s="289"/>
      <c r="E186" s="289"/>
      <c r="F186" s="312" t="s">
        <v>518</v>
      </c>
      <c r="G186" s="289"/>
      <c r="H186" s="289" t="s">
        <v>592</v>
      </c>
      <c r="I186" s="289" t="s">
        <v>593</v>
      </c>
      <c r="J186" s="289"/>
      <c r="K186" s="337"/>
    </row>
    <row r="187" s="1" customFormat="1" ht="15" customHeight="1">
      <c r="B187" s="314"/>
      <c r="C187" s="289" t="s">
        <v>594</v>
      </c>
      <c r="D187" s="289"/>
      <c r="E187" s="289"/>
      <c r="F187" s="312" t="s">
        <v>518</v>
      </c>
      <c r="G187" s="289"/>
      <c r="H187" s="289" t="s">
        <v>595</v>
      </c>
      <c r="I187" s="289" t="s">
        <v>593</v>
      </c>
      <c r="J187" s="289"/>
      <c r="K187" s="337"/>
    </row>
    <row r="188" s="1" customFormat="1" ht="15" customHeight="1">
      <c r="B188" s="314"/>
      <c r="C188" s="289" t="s">
        <v>596</v>
      </c>
      <c r="D188" s="289"/>
      <c r="E188" s="289"/>
      <c r="F188" s="312" t="s">
        <v>518</v>
      </c>
      <c r="G188" s="289"/>
      <c r="H188" s="289" t="s">
        <v>597</v>
      </c>
      <c r="I188" s="289" t="s">
        <v>593</v>
      </c>
      <c r="J188" s="289"/>
      <c r="K188" s="337"/>
    </row>
    <row r="189" s="1" customFormat="1" ht="15" customHeight="1">
      <c r="B189" s="314"/>
      <c r="C189" s="350" t="s">
        <v>598</v>
      </c>
      <c r="D189" s="289"/>
      <c r="E189" s="289"/>
      <c r="F189" s="312" t="s">
        <v>518</v>
      </c>
      <c r="G189" s="289"/>
      <c r="H189" s="289" t="s">
        <v>599</v>
      </c>
      <c r="I189" s="289" t="s">
        <v>600</v>
      </c>
      <c r="J189" s="351" t="s">
        <v>601</v>
      </c>
      <c r="K189" s="337"/>
    </row>
    <row r="190" s="17" customFormat="1" ht="15" customHeight="1">
      <c r="B190" s="352"/>
      <c r="C190" s="353" t="s">
        <v>602</v>
      </c>
      <c r="D190" s="354"/>
      <c r="E190" s="354"/>
      <c r="F190" s="355" t="s">
        <v>518</v>
      </c>
      <c r="G190" s="354"/>
      <c r="H190" s="354" t="s">
        <v>603</v>
      </c>
      <c r="I190" s="354" t="s">
        <v>600</v>
      </c>
      <c r="J190" s="356" t="s">
        <v>601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512</v>
      </c>
      <c r="G191" s="289"/>
      <c r="H191" s="286" t="s">
        <v>604</v>
      </c>
      <c r="I191" s="289" t="s">
        <v>605</v>
      </c>
      <c r="J191" s="289"/>
      <c r="K191" s="337"/>
    </row>
    <row r="192" s="1" customFormat="1" ht="15" customHeight="1">
      <c r="B192" s="314"/>
      <c r="C192" s="350" t="s">
        <v>606</v>
      </c>
      <c r="D192" s="289"/>
      <c r="E192" s="289"/>
      <c r="F192" s="312" t="s">
        <v>512</v>
      </c>
      <c r="G192" s="289"/>
      <c r="H192" s="289" t="s">
        <v>607</v>
      </c>
      <c r="I192" s="289" t="s">
        <v>547</v>
      </c>
      <c r="J192" s="289"/>
      <c r="K192" s="337"/>
    </row>
    <row r="193" s="1" customFormat="1" ht="15" customHeight="1">
      <c r="B193" s="314"/>
      <c r="C193" s="350" t="s">
        <v>608</v>
      </c>
      <c r="D193" s="289"/>
      <c r="E193" s="289"/>
      <c r="F193" s="312" t="s">
        <v>512</v>
      </c>
      <c r="G193" s="289"/>
      <c r="H193" s="289" t="s">
        <v>609</v>
      </c>
      <c r="I193" s="289" t="s">
        <v>547</v>
      </c>
      <c r="J193" s="289"/>
      <c r="K193" s="337"/>
    </row>
    <row r="194" s="1" customFormat="1" ht="15" customHeight="1">
      <c r="B194" s="314"/>
      <c r="C194" s="350" t="s">
        <v>610</v>
      </c>
      <c r="D194" s="289"/>
      <c r="E194" s="289"/>
      <c r="F194" s="312" t="s">
        <v>518</v>
      </c>
      <c r="G194" s="289"/>
      <c r="H194" s="289" t="s">
        <v>611</v>
      </c>
      <c r="I194" s="289" t="s">
        <v>547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612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613</v>
      </c>
      <c r="D201" s="359"/>
      <c r="E201" s="359"/>
      <c r="F201" s="359" t="s">
        <v>614</v>
      </c>
      <c r="G201" s="360"/>
      <c r="H201" s="359" t="s">
        <v>615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605</v>
      </c>
      <c r="D203" s="289"/>
      <c r="E203" s="289"/>
      <c r="F203" s="312" t="s">
        <v>44</v>
      </c>
      <c r="G203" s="289"/>
      <c r="H203" s="289" t="s">
        <v>616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617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618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619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620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559</v>
      </c>
      <c r="D209" s="289"/>
      <c r="E209" s="289"/>
      <c r="F209" s="312" t="s">
        <v>453</v>
      </c>
      <c r="G209" s="289"/>
      <c r="H209" s="289" t="s">
        <v>621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456</v>
      </c>
      <c r="G210" s="289"/>
      <c r="H210" s="289" t="s">
        <v>457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79</v>
      </c>
      <c r="G211" s="289"/>
      <c r="H211" s="289" t="s">
        <v>622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83</v>
      </c>
      <c r="G212" s="350"/>
      <c r="H212" s="341" t="s">
        <v>84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458</v>
      </c>
      <c r="G213" s="350"/>
      <c r="H213" s="341" t="s">
        <v>433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583</v>
      </c>
      <c r="D215" s="289"/>
      <c r="E215" s="289"/>
      <c r="F215" s="312">
        <v>1</v>
      </c>
      <c r="G215" s="350"/>
      <c r="H215" s="341" t="s">
        <v>623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624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625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626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2024-07-30T06:33:49Z</dcterms:created>
  <dcterms:modified xsi:type="dcterms:W3CDTF">2024-07-30T06:33:53Z</dcterms:modified>
</cp:coreProperties>
</file>